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05" windowWidth="14805" windowHeight="7710"/>
  </bookViews>
  <sheets>
    <sheet name="Изчисление капацитет" sheetId="1" r:id="rId1"/>
    <sheet name="Смесени" sheetId="3" r:id="rId2"/>
    <sheet name="Списък култури" sheetId="2" r:id="rId3"/>
    <sheet name="Категории животни и ЖЕ" sheetId="4" r:id="rId4"/>
  </sheets>
  <definedNames>
    <definedName name="_xlnm.Print_Area" localSheetId="0">'Изчисление капацитет'!$A$1:$O$40</definedName>
    <definedName name="_xlnm.Print_Area" localSheetId="3">'Категории животни и ЖЕ'!$A$1:$J$13</definedName>
    <definedName name="_xlnm.Print_Area" localSheetId="1">Смесени!$A$1:$P$28</definedName>
  </definedNames>
  <calcPr calcId="162913"/>
</workbook>
</file>

<file path=xl/calcChain.xml><?xml version="1.0" encoding="utf-8"?>
<calcChain xmlns="http://schemas.openxmlformats.org/spreadsheetml/2006/main">
  <c r="H33" i="1" l="1"/>
  <c r="J7" i="4"/>
  <c r="J8" i="4"/>
  <c r="I7" i="4"/>
  <c r="I8" i="4"/>
  <c r="H7" i="4"/>
  <c r="H8" i="4"/>
  <c r="G7" i="4"/>
  <c r="G8" i="4"/>
  <c r="F7" i="4"/>
  <c r="F8" i="4"/>
  <c r="E7" i="4"/>
  <c r="E8" i="4"/>
  <c r="D7" i="4"/>
  <c r="D8" i="4"/>
  <c r="C7" i="4"/>
  <c r="C8" i="4"/>
  <c r="C9" i="4"/>
  <c r="K24" i="3"/>
  <c r="J10" i="3"/>
  <c r="J11" i="1"/>
  <c r="L11" i="1" s="1"/>
  <c r="M11" i="1" s="1"/>
  <c r="I11" i="1"/>
  <c r="J22" i="1"/>
  <c r="L22" i="1"/>
  <c r="M22" i="1"/>
  <c r="I22" i="1"/>
  <c r="L10" i="3"/>
  <c r="J24" i="3"/>
  <c r="L24" i="3"/>
  <c r="F24" i="3"/>
</calcChain>
</file>

<file path=xl/sharedStrings.xml><?xml version="1.0" encoding="utf-8"?>
<sst xmlns="http://schemas.openxmlformats.org/spreadsheetml/2006/main" count="582" uniqueCount="331">
  <si>
    <t>Попълват се само белите полета</t>
  </si>
  <si>
    <t>І. Обработваема земя</t>
  </si>
  <si>
    <t>1. Зърнени</t>
  </si>
  <si>
    <t>1.1. Зърнено-житни култури</t>
  </si>
  <si>
    <t>1.2. Зърнено-бобови култури</t>
  </si>
  <si>
    <t>2. Технически култури</t>
  </si>
  <si>
    <t>2.1. Индустриални култури</t>
  </si>
  <si>
    <t>2.2. Маслодайни култури</t>
  </si>
  <si>
    <t>2.3. Влакнодайни култури</t>
  </si>
  <si>
    <t>2.4. Медицински и ароматни култури</t>
  </si>
  <si>
    <t>3. Фуражни култури</t>
  </si>
  <si>
    <t>3.1. Едногодишни фуражни култури</t>
  </si>
  <si>
    <t>3.2. Многогодишни фуражни култури</t>
  </si>
  <si>
    <t>4. Пресни зеленчуци</t>
  </si>
  <si>
    <t>4.1. Плодови зеленчукови култури</t>
  </si>
  <si>
    <t>4.2. Листностъблени зеленчукови култури</t>
  </si>
  <si>
    <t>4.3. Кореноплодни зеленчукови култури</t>
  </si>
  <si>
    <t>4.4. Луковични зеленчукови култури</t>
  </si>
  <si>
    <t>5. Картофи</t>
  </si>
  <si>
    <t>6. Цветя и декоративни растения</t>
  </si>
  <si>
    <t>7. Площи за производство на посевен и посадъчен материал</t>
  </si>
  <si>
    <t>8. Оранжерийни площи</t>
  </si>
  <si>
    <t>ІІ. Трайни насаждения</t>
  </si>
  <si>
    <t>1. Лозя</t>
  </si>
  <si>
    <t>2. Овощни видове</t>
  </si>
  <si>
    <t>2.1. Семкови овощни видове</t>
  </si>
  <si>
    <t>2.2. Костилкови овощни видове</t>
  </si>
  <si>
    <t>2.3. Ядкови (черупкови) видове</t>
  </si>
  <si>
    <t>2.4. Ягодоплодни видове</t>
  </si>
  <si>
    <t>3. Многогодишни медицински и ароматни култури</t>
  </si>
  <si>
    <t xml:space="preserve">4. Разсадници </t>
  </si>
  <si>
    <t>ІІІ. Постоянно затревени площи</t>
  </si>
  <si>
    <t>ІV. Семейни градини</t>
  </si>
  <si>
    <t>(Малки по размер площи, върху които се отглеждат много различни култури, които трудно могат да бъдат отнесени към самостоятелните позиции)</t>
  </si>
  <si>
    <t>СПИСЪК КУЛТУРИ</t>
  </si>
  <si>
    <t>Мощност на самоходна техника, за която се кандидатства в проекта (к.с.)</t>
  </si>
  <si>
    <t>Капацитетът на техниката съответства на размера на земята по проекта</t>
  </si>
  <si>
    <t>ГРУПА СТОПАНСТВО</t>
  </si>
  <si>
    <t>I  група</t>
  </si>
  <si>
    <t>3.3 Други фуражни култури</t>
  </si>
  <si>
    <t>II група</t>
  </si>
  <si>
    <t xml:space="preserve">5. Други трайни насаждения </t>
  </si>
  <si>
    <t>I група</t>
  </si>
  <si>
    <r>
      <t xml:space="preserve">Таблица 2.1.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>над 112 дка:</t>
    </r>
    <r>
      <rPr>
        <b/>
        <sz val="12"/>
        <color indexed="12"/>
        <rFont val="Times New Roman"/>
        <family val="1"/>
        <charset val="204"/>
      </rPr>
      <t xml:space="preserve"> </t>
    </r>
  </si>
  <si>
    <r>
      <t xml:space="preserve">Таблица 2.2.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 xml:space="preserve">до 112 дка: </t>
    </r>
  </si>
  <si>
    <t>ОЦЕНКА НА КАПАЦИТЕТА НА ЗЕМЕДЕЛСКА ТЕХНИКА</t>
  </si>
  <si>
    <t xml:space="preserve"> PkIIn 
Максимално допустима обща енергоосигуреност на стопанството (к.с.) = Допустима за подпомагане мощност по проекта</t>
  </si>
  <si>
    <t>Свободна мощност на стопанството за достигане на ЕС</t>
  </si>
  <si>
    <t>Мощност на самоходна техника, за която се кандидатства по проекта (к.с.)</t>
  </si>
  <si>
    <t>Капацитетът на заявената техника съответства на размера на земята по проекта, посочена в таблица 4.1 от бизнесплана</t>
  </si>
  <si>
    <t>Капацитетът на заявената техника е в рамките на свободната мощност на стопанството за достигане на ЕС</t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</si>
  <si>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
</t>
    </r>
    <r>
      <rPr>
        <b/>
        <sz val="10"/>
        <rFont val="Times New Roman"/>
        <family val="1"/>
        <charset val="204"/>
      </rPr>
      <t>Максимално допустима обща енергоосигуреност на стопанството (к.с.);</t>
    </r>
  </si>
  <si>
    <r>
      <t>P</t>
    </r>
    <r>
      <rPr>
        <b/>
        <vertAlign val="subscript"/>
        <sz val="10"/>
        <rFont val="Times New Roman"/>
        <family val="1"/>
        <charset val="204"/>
      </rPr>
      <t>kI0</t>
    </r>
    <r>
      <rPr>
        <b/>
        <sz val="10"/>
        <rFont val="Times New Roman"/>
        <family val="1"/>
        <charset val="204"/>
      </rPr>
      <t xml:space="preserve">
Мощност на наличната самоходна техника в (к.с.)</t>
    </r>
  </si>
  <si>
    <r>
      <t>ИЗП</t>
    </r>
    <r>
      <rPr>
        <b/>
        <vertAlign val="subscript"/>
        <sz val="10"/>
        <rFont val="Times New Roman"/>
        <family val="1"/>
        <charset val="204"/>
      </rPr>
      <t>kI</t>
    </r>
    <r>
      <rPr>
        <b/>
        <sz val="10"/>
        <rFont val="Times New Roman"/>
        <family val="1"/>
        <charset val="204"/>
      </rPr>
      <t xml:space="preserve">
Използвани земеделски площи с култури от група I 
(дка)</t>
    </r>
  </si>
  <si>
    <r>
      <t>ИЗП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Общ размер на земята по проекта посочена в таблица 4.1 от бизнесплана с култури от група I
(дка)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</si>
  <si>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</si>
  <si>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</si>
  <si>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>≤ 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</si>
  <si>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</si>
  <si>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 ≤ P</t>
    </r>
    <r>
      <rPr>
        <b/>
        <vertAlign val="subscript"/>
        <sz val="10"/>
        <rFont val="Times New Roman"/>
        <family val="1"/>
        <charset val="204"/>
      </rPr>
      <t>kIIn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</si>
  <si>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бп </t>
    </r>
    <r>
      <rPr>
        <b/>
        <sz val="10"/>
        <rFont val="Times New Roman"/>
        <family val="1"/>
        <charset val="204"/>
      </rPr>
      <t xml:space="preserve">
Обща енергоосигуреност по проекта, изчислени на база площите и заявена мощност от кандидата
(к.с)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</si>
  <si>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</t>
    </r>
    <r>
      <rPr>
        <b/>
        <sz val="10"/>
        <rFont val="Times New Roman"/>
        <family val="1"/>
        <charset val="204"/>
      </rPr>
      <t xml:space="preserve">
Обща максимално допустима обща енергоосигуреност на стопанството
(к.с.)</t>
    </r>
  </si>
  <si>
    <r>
      <rPr>
        <b/>
        <sz val="14"/>
        <color indexed="10"/>
        <rFont val="Times New Roman"/>
        <family val="1"/>
        <charset val="204"/>
      </rPr>
      <t>Важно!!!!</t>
    </r>
    <r>
      <rPr>
        <sz val="11"/>
        <color indexed="10"/>
        <rFont val="Times New Roman"/>
        <family val="1"/>
        <charset val="204"/>
      </rPr>
      <t xml:space="preserve">
Смесени стопанства са: стопанства, в които се отглеждат едновременно култури от група I и група II.
1. Таблицата за смесени стопанства се използва единствено в случаите когато техниката, за която се кандидатства е съвместима и ще се използва за обработка и на двете групи култури, съгласно обосновката в бизнесплана.
2. Таблицата за смесени стопанства не се прилага за техника за прибиране на реколтата.</t>
    </r>
  </si>
  <si>
    <r>
      <t>Таблица 1. Оценка капацитет на земеделска техника за обработка на почвата за култури от група I</t>
    </r>
    <r>
      <rPr>
        <b/>
        <sz val="12"/>
        <color indexed="10"/>
        <rFont val="Times New Roman"/>
        <family val="1"/>
        <charset val="204"/>
      </rPr>
      <t>*</t>
    </r>
  </si>
  <si>
    <r>
      <t xml:space="preserve"> P</t>
    </r>
    <r>
      <rPr>
        <b/>
        <vertAlign val="subscript"/>
        <sz val="10"/>
        <rFont val="Times New Roman"/>
        <family val="1"/>
        <charset val="204"/>
      </rPr>
      <t xml:space="preserve">kIIn 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</si>
  <si>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t>Мощност на наличната самоходна техника в (к.с.)</t>
  </si>
  <si>
    <t>Използвани земеделски площи с култури от група II
(дка)</t>
  </si>
  <si>
    <t>Общ размер на земята по проекта посочена в таблица 4.1 от бизнесплана с култури от група II
(дка)</t>
  </si>
  <si>
    <t>Мощност на наличната самоходна техника в стопанството (к.с.)</t>
  </si>
  <si>
    <t>Използвани земеделски площи с култури от група I в стопанството
(дка)</t>
  </si>
  <si>
    <t>Използвани земеделски площи с култури от група II в стопанството
(дка)</t>
  </si>
  <si>
    <t>Размер на земеделските площи с култури  от група I по проекта, посочена в таблица 4.1 от бизнесплана 
(дка)</t>
  </si>
  <si>
    <t>Размер на земеделските площи с култури  от група II по проекта, посочена в таблица 4.1 от бизнесплана 
(дка)</t>
  </si>
  <si>
    <r>
      <rPr>
        <b/>
        <sz val="11"/>
        <color indexed="10"/>
        <rFont val="Times New Roman"/>
        <family val="1"/>
        <charset val="204"/>
      </rPr>
      <t>*ВАЖНО!!!!!</t>
    </r>
    <r>
      <rPr>
        <sz val="11"/>
        <color indexed="10"/>
        <rFont val="Times New Roman"/>
        <family val="1"/>
        <charset val="204"/>
      </rPr>
      <t xml:space="preserve">
Когато се кандидатствa за техника за прибиране на реколтата (зърнокомбайни за култури от група I) се спазват следните ограничения:
1. За площи с култури посочени в т. 4.1 от бизнесплана с размер до 2 000 дка. – до 200 к.с.;
2. За площи с култури посочени в т. 4.1 от бизнесплана с размер от 2 000 до 5 000 дка. включително – до 450 к.с.;
3. За площи с култури посочени в т. 4.1 от бизнесплана с размер над 5 000 дка. - над 450 к.с.</t>
    </r>
  </si>
  <si>
    <t>Таблица 3b.: Оценка на капацитетa на заявената самоходна земеделска техника за смесени стопанства с култури от група I и група II</t>
  </si>
  <si>
    <t>Таблица 3a: Оценка на капацитета на наличната самоходната земеделска техника за смесени стопанства с култури от група I и група II</t>
  </si>
  <si>
    <t>Зърнено-житни култури</t>
  </si>
  <si>
    <t>мека пшеница-зимна</t>
  </si>
  <si>
    <t>мека пшеница-пролетна</t>
  </si>
  <si>
    <t>еднозърнест лимец</t>
  </si>
  <si>
    <t>двузърнест лимец</t>
  </si>
  <si>
    <t>твърда пшеница</t>
  </si>
  <si>
    <t>ръж - зимна</t>
  </si>
  <si>
    <t>ръж - пролетна</t>
  </si>
  <si>
    <t>тритикале-зимно</t>
  </si>
  <si>
    <t>тритикале-пролетно</t>
  </si>
  <si>
    <t>царевица за зърно</t>
  </si>
  <si>
    <t>ечемик-зимен</t>
  </si>
  <si>
    <t>ечемик-пролетен</t>
  </si>
  <si>
    <t>овес - зимен</t>
  </si>
  <si>
    <t>овес - пролетен</t>
  </si>
  <si>
    <t>просо</t>
  </si>
  <si>
    <t>сорго</t>
  </si>
  <si>
    <t>ориз</t>
  </si>
  <si>
    <t>други зърнено-житни</t>
  </si>
  <si>
    <t>фасул полски</t>
  </si>
  <si>
    <t>нахут</t>
  </si>
  <si>
    <t>други зърнено-бобови</t>
  </si>
  <si>
    <t>грах за зърно - зимен</t>
  </si>
  <si>
    <t>грах за зърно - пролетен</t>
  </si>
  <si>
    <t>бакла за зърно</t>
  </si>
  <si>
    <t>леща</t>
  </si>
  <si>
    <t>вигна</t>
  </si>
  <si>
    <t>1.3. Други зърнени култури</t>
  </si>
  <si>
    <t>хмел</t>
  </si>
  <si>
    <t>тютюн</t>
  </si>
  <si>
    <t>Басми</t>
  </si>
  <si>
    <t>Каба-кулак</t>
  </si>
  <si>
    <t>Виржиния</t>
  </si>
  <si>
    <t>Бърлей</t>
  </si>
  <si>
    <t>захарно цвекло</t>
  </si>
  <si>
    <t>други индустриални култури</t>
  </si>
  <si>
    <t>цикория</t>
  </si>
  <si>
    <t>слънчоглед</t>
  </si>
  <si>
    <t>сусам</t>
  </si>
  <si>
    <t>рапица - зимна</t>
  </si>
  <si>
    <t>рапица - пролетна</t>
  </si>
  <si>
    <t>соя</t>
  </si>
  <si>
    <t>фъстъци</t>
  </si>
  <si>
    <t>лен маслодаен</t>
  </si>
  <si>
    <t>други маслодайни</t>
  </si>
  <si>
    <t>Тикви за семки</t>
  </si>
  <si>
    <t>памук</t>
  </si>
  <si>
    <t>лен влакнодаен</t>
  </si>
  <si>
    <t>коноп</t>
  </si>
  <si>
    <t>други влакнодайни</t>
  </si>
  <si>
    <t>анасон</t>
  </si>
  <si>
    <t>резене</t>
  </si>
  <si>
    <t>кориандър</t>
  </si>
  <si>
    <t>кимион</t>
  </si>
  <si>
    <t>валериана</t>
  </si>
  <si>
    <t>босилек</t>
  </si>
  <si>
    <t>бял трън</t>
  </si>
  <si>
    <t>лайка</t>
  </si>
  <si>
    <t>майорана</t>
  </si>
  <si>
    <t>татул</t>
  </si>
  <si>
    <t>черна мерудия</t>
  </si>
  <si>
    <t>други медицински и ароматни култури</t>
  </si>
  <si>
    <t>2.5. Други технически култури</t>
  </si>
  <si>
    <t>царевица за силаж</t>
  </si>
  <si>
    <t>фуражно цвекло</t>
  </si>
  <si>
    <t>едногодишни зърнено-житни</t>
  </si>
  <si>
    <t>едногодишни зърнено-бобови</t>
  </si>
  <si>
    <t>фий</t>
  </si>
  <si>
    <t>бурчак</t>
  </si>
  <si>
    <t>репко</t>
  </si>
  <si>
    <t>синап</t>
  </si>
  <si>
    <t>смесени едногодишни</t>
  </si>
  <si>
    <t>едногодишни фуражни зеленчуци</t>
  </si>
  <si>
    <t>други фуражни зеленчуци</t>
  </si>
  <si>
    <t>други фуражни култури</t>
  </si>
  <si>
    <t>изкуствени ливади-житни</t>
  </si>
  <si>
    <t>изкуствени ливади-бобови</t>
  </si>
  <si>
    <t>люцерна</t>
  </si>
  <si>
    <t>детелина</t>
  </si>
  <si>
    <t>звездан</t>
  </si>
  <si>
    <t>еспарзета</t>
  </si>
  <si>
    <t>лупина</t>
  </si>
  <si>
    <t>изкуствени ливади-смесени насаждения</t>
  </si>
  <si>
    <t>домати на открито</t>
  </si>
  <si>
    <t>пипер на открито</t>
  </si>
  <si>
    <t>патладжан</t>
  </si>
  <si>
    <t>краставици на открито</t>
  </si>
  <si>
    <t>корнишони</t>
  </si>
  <si>
    <t>корнишони на открито</t>
  </si>
  <si>
    <t>тиквички</t>
  </si>
  <si>
    <t>тикви</t>
  </si>
  <si>
    <t>дини</t>
  </si>
  <si>
    <t>пъпеши</t>
  </si>
  <si>
    <t>зелен фасул</t>
  </si>
  <si>
    <t>зелен грах</t>
  </si>
  <si>
    <t>зелена бакла</t>
  </si>
  <si>
    <t>бамя</t>
  </si>
  <si>
    <t>захарна царевица</t>
  </si>
  <si>
    <t>други плодови зеленчукови култури</t>
  </si>
  <si>
    <t>главесто зеле</t>
  </si>
  <si>
    <t>карфиол</t>
  </si>
  <si>
    <t>броколи</t>
  </si>
  <si>
    <t>салата</t>
  </si>
  <si>
    <t>марули</t>
  </si>
  <si>
    <t>спанак</t>
  </si>
  <si>
    <t>други листностъблени култури</t>
  </si>
  <si>
    <t>копър</t>
  </si>
  <si>
    <t>моркови</t>
  </si>
  <si>
    <t>магданоз</t>
  </si>
  <si>
    <t>целина</t>
  </si>
  <si>
    <t>салатно цвекло</t>
  </si>
  <si>
    <t>репички</t>
  </si>
  <si>
    <t>ряпа</t>
  </si>
  <si>
    <t>други кореноплодни култури</t>
  </si>
  <si>
    <t>лук</t>
  </si>
  <si>
    <t>чесън</t>
  </si>
  <si>
    <t>праз</t>
  </si>
  <si>
    <t>арпаджик</t>
  </si>
  <si>
    <t>други луковични зеленчукови култури</t>
  </si>
  <si>
    <t>Други зеленчукови култури</t>
  </si>
  <si>
    <t>4. 5. Многогодишни зеленчукови култури</t>
  </si>
  <si>
    <t>артишок</t>
  </si>
  <si>
    <t>аспержи</t>
  </si>
  <si>
    <t>други многогодишни зеленчукови култури</t>
  </si>
  <si>
    <t>4.6 Други пресни зеленчуци</t>
  </si>
  <si>
    <t>Цветя,отглеждани за рязан цвят</t>
  </si>
  <si>
    <t>Цветя,отглеждани за луковици</t>
  </si>
  <si>
    <t>Саксийни култури</t>
  </si>
  <si>
    <t>Декоративни храсти</t>
  </si>
  <si>
    <t>Други декоративни растения</t>
  </si>
  <si>
    <t>Индустриални култури</t>
  </si>
  <si>
    <t>Влакнодайни култури</t>
  </si>
  <si>
    <t>Медицински и ароматни култури</t>
  </si>
  <si>
    <t>Зеленчуци</t>
  </si>
  <si>
    <t>Ягодоплодни</t>
  </si>
  <si>
    <t>Цветя</t>
  </si>
  <si>
    <t>Изкуствени ливади</t>
  </si>
  <si>
    <t>Плодови зеленчукови култури</t>
  </si>
  <si>
    <t>домати - отопляеми оранжерии</t>
  </si>
  <si>
    <t>домати - неотопляеми оранжерии</t>
  </si>
  <si>
    <t>пипер - отопляеми оранжерии</t>
  </si>
  <si>
    <t>пипер - неотопляеми оранжерии</t>
  </si>
  <si>
    <t>краставици - отопляеми оранжерии</t>
  </si>
  <si>
    <t>краставици - неотопляеми оранжерии</t>
  </si>
  <si>
    <t>Листностъблени зеленчукови култури</t>
  </si>
  <si>
    <t xml:space="preserve">Кореноплодни зеленчукови култури </t>
  </si>
  <si>
    <t>Луковични зеленчукови култури</t>
  </si>
  <si>
    <t>Цветя и декоративни растения</t>
  </si>
  <si>
    <t>цветя</t>
  </si>
  <si>
    <t>винени</t>
  </si>
  <si>
    <t>десертни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</si>
  <si>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ябълки</t>
    </r>
  </si>
  <si>
    <t>круши</t>
  </si>
  <si>
    <t xml:space="preserve"> дюли</t>
  </si>
  <si>
    <t>мушмули</t>
  </si>
  <si>
    <t>други семкови овощни видове</t>
  </si>
  <si>
    <t>сливи</t>
  </si>
  <si>
    <t>праскови/нектарини</t>
  </si>
  <si>
    <t>кайсии/зарзали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</si>
  <si>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череши 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</si>
  <si>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вишни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</si>
  <si>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дрян</t>
    </r>
  </si>
  <si>
    <t>други костилкови овощни видове</t>
  </si>
  <si>
    <t>орехи</t>
  </si>
  <si>
    <t>бадеми</t>
  </si>
  <si>
    <t>лешници</t>
  </si>
  <si>
    <t>кестени</t>
  </si>
  <si>
    <t>шам-фъстъци</t>
  </si>
  <si>
    <t>други ядкови (черупкови) видове</t>
  </si>
  <si>
    <t>ягоди</t>
  </si>
  <si>
    <t>малини</t>
  </si>
  <si>
    <t>къпини</t>
  </si>
  <si>
    <t>френско грозде</t>
  </si>
  <si>
    <t>арония</t>
  </si>
  <si>
    <t>касис</t>
  </si>
  <si>
    <t>актинидия(киви)</t>
  </si>
  <si>
    <t>бодливо грозде</t>
  </si>
  <si>
    <t>боровинки</t>
  </si>
  <si>
    <t>смокини</t>
  </si>
  <si>
    <t>други ягодоплодни култури</t>
  </si>
  <si>
    <t>2.5. Други овощни видове</t>
  </si>
  <si>
    <t>маслодайна роза</t>
  </si>
  <si>
    <t>лавандула</t>
  </si>
  <si>
    <t>мента</t>
  </si>
  <si>
    <t>беладона</t>
  </si>
  <si>
    <t>блатно кокиче</t>
  </si>
  <si>
    <t>блян</t>
  </si>
  <si>
    <t>бял риган</t>
  </si>
  <si>
    <t>ехинацея</t>
  </si>
  <si>
    <t>жълт мак</t>
  </si>
  <si>
    <t>зим-зелен</t>
  </si>
  <si>
    <t>хизоп</t>
  </si>
  <si>
    <t>левзея</t>
  </si>
  <si>
    <t>маточина</t>
  </si>
  <si>
    <t>мащерка</t>
  </si>
  <si>
    <t>медицинска ружа</t>
  </si>
  <si>
    <t>монарда</t>
  </si>
  <si>
    <t>непета</t>
  </si>
  <si>
    <t>пелин</t>
  </si>
  <si>
    <t>пиретрум</t>
  </si>
  <si>
    <t>розмарин</t>
  </si>
  <si>
    <t>салвия</t>
  </si>
  <si>
    <t>чувен</t>
  </si>
  <si>
    <t>шипка</t>
  </si>
  <si>
    <t>други многогодишни ароматни култури</t>
  </si>
  <si>
    <t>Лозов посадъчен материал</t>
  </si>
  <si>
    <t>Овощен посадъчен материал</t>
  </si>
  <si>
    <t>Разсадници за декоративни растения</t>
  </si>
  <si>
    <t>Разсадници за горски фиданки</t>
  </si>
  <si>
    <t>Дървесни култури с кратък цикъл на ротация</t>
  </si>
  <si>
    <t>ТОПОЛИ</t>
  </si>
  <si>
    <t>Черна топола</t>
  </si>
  <si>
    <t>Бяла топола</t>
  </si>
  <si>
    <t>Трепетлика</t>
  </si>
  <si>
    <t>ВЪРБИ</t>
  </si>
  <si>
    <t>Бяла върба</t>
  </si>
  <si>
    <t>Тритичинкова върба</t>
  </si>
  <si>
    <t>Трошлива върба</t>
  </si>
  <si>
    <t>Ракита</t>
  </si>
  <si>
    <t>Ива</t>
  </si>
  <si>
    <t>Черна елша</t>
  </si>
  <si>
    <t>Сребролистна липа</t>
  </si>
  <si>
    <t>Полски бряст</t>
  </si>
  <si>
    <t>Леска</t>
  </si>
  <si>
    <t>Източен чинар</t>
  </si>
  <si>
    <t>Бяла черница</t>
  </si>
  <si>
    <t>Черна черница</t>
  </si>
  <si>
    <t xml:space="preserve"> Бамбук, камъш, ракита за плетене на кошници, медоносни дървесни видове за производството на
мед, други бързо растящи храсти и дървесни видове, използвани за производството на биоенергия и др.</t>
  </si>
  <si>
    <t>6. Многогодишни тревни видове</t>
  </si>
  <si>
    <t>Постоянни или временни пасища за паша на животни (пасища и мери за паша)</t>
  </si>
  <si>
    <t>Ливади за косене</t>
  </si>
  <si>
    <t>постоянно затревени площи поддържани в състояние, годно за паша или косене</t>
  </si>
  <si>
    <t>V. Култивирани гъби</t>
  </si>
  <si>
    <t>Ред</t>
  </si>
  <si>
    <t>Бикове, крави и други животни от рода на едрия рогат добитък на възраст над две години и животни от семейство коне на възраст над шест месеца</t>
  </si>
  <si>
    <t xml:space="preserve">Животни от рода на едрия рогат добитък на възраст от шест месеца до две години </t>
  </si>
  <si>
    <t xml:space="preserve">Животни от рода на едрия рогат добитък на възраст под шест месеца </t>
  </si>
  <si>
    <t>Животни от рода на овцете и козите</t>
  </si>
  <si>
    <t>Свине за разплод &gt; 50 kg</t>
  </si>
  <si>
    <t>Други свине</t>
  </si>
  <si>
    <t xml:space="preserve">Кокошки носачки </t>
  </si>
  <si>
    <t xml:space="preserve">Други домашни птици </t>
  </si>
  <si>
    <t>А</t>
  </si>
  <si>
    <t>Б</t>
  </si>
  <si>
    <t>Коефициент на преобразуване в ЖЕ за 1 бр. животно</t>
  </si>
  <si>
    <t>В</t>
  </si>
  <si>
    <t>Животински единици (ЖЕ) спрямо броя животни(Ред А*Ред Б)</t>
  </si>
  <si>
    <t>Г</t>
  </si>
  <si>
    <t>Д</t>
  </si>
  <si>
    <t>Категории животни</t>
  </si>
  <si>
    <t>Таблица - Категории животни и животински единици (ЖЕ)</t>
  </si>
  <si>
    <t xml:space="preserve">Приравнена площ с култури от група I по категории животни, дка (Ред В*1*10) </t>
  </si>
  <si>
    <r>
      <t xml:space="preserve">Брой животни в  прогнозна година от мониторинговия период на проекта, през която </t>
    </r>
    <r>
      <rPr>
        <b/>
        <sz val="10"/>
        <color indexed="8"/>
        <rFont val="Verdana"/>
        <family val="2"/>
        <charset val="204"/>
      </rPr>
      <t>общият</t>
    </r>
    <r>
      <rPr>
        <sz val="10"/>
        <color indexed="8"/>
        <rFont val="Verdana"/>
        <family val="2"/>
        <charset val="204"/>
      </rPr>
      <t xml:space="preserve"> им брой е най-голям (Табл. 5.1 и 5.2 на бизнес плана)</t>
    </r>
  </si>
  <si>
    <t xml:space="preserve">Общо приравнена площ  с култури от група I за всички животни, дка (∑ Ред Г) </t>
  </si>
  <si>
    <r>
      <rPr>
        <b/>
        <sz val="16"/>
        <color indexed="8"/>
        <rFont val="Calibri"/>
        <family val="2"/>
        <charset val="204"/>
      </rPr>
      <t>Важно:</t>
    </r>
    <r>
      <rPr>
        <b/>
        <sz val="11"/>
        <color indexed="8"/>
        <rFont val="Calibri"/>
        <family val="2"/>
        <charset val="204"/>
      </rPr>
      <t xml:space="preserve"> 
1. БРОЯТ ЖИВОТНИ, ЧРЕЗ ИЗПОЛЗВАНЕ НА ЖИВОТИНСКИ ЕДИНИЦИ, СЕ ПРЕИЗЧИСЛЯВА В ПЛОЩ В ДЕКАРИ КАТО СЪЩИТЕ СЕ СЧИТАТ ЗА КУЛТУРИ ОТ ГРУПА I, СЪГЛАСНО "СПИСЪК КУЛТУРИ"
2. КАТО ИЗХОДНА БАЗА ЗА БРОЯ ЖИВОТНИ СЕ ИЗПОЛЗВА, НЯКОЯ ОТ ПРОГНОЗНИТЕ ГОДИНИ В БИЗНЕС ПЛАНА, ПОПАДАЩИ В МОНИТОРИНГОВИЯ ПЕРИОД НА ПРОЕКТА, ПРЕЗ КОЯТО </t>
    </r>
    <r>
      <rPr>
        <b/>
        <sz val="14"/>
        <color indexed="8"/>
        <rFont val="Calibri"/>
        <family val="2"/>
        <charset val="204"/>
      </rPr>
      <t xml:space="preserve">ОБЩИЯТ </t>
    </r>
    <r>
      <rPr>
        <b/>
        <sz val="11"/>
        <color indexed="8"/>
        <rFont val="Calibri"/>
        <family val="2"/>
        <charset val="204"/>
      </rPr>
      <t xml:space="preserve">БРОЙ ЖИВОТНИ Е НАЙ-ГОЛЯМ. 
3. БРОЯТ НА ЖИВОТНИТЕ НЕ МОЖЕ ДА БЪДЕ ПО-ГОЛЯМ ОТ КАПАЦИТЕТА НА ЖИВОТНОВЪДНИЯ ОБЕКТ ПО СЪОТВЕТНИТЕ КАТЕГОРИИ.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</si>
</sst>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лв&quot;_-;\-* #,##0.00\ &quot;лв&quot;_-;_-* &quot;-&quot;??\ &quot;лв&quot;_-;_-@_-"/>
    <numFmt numFmtId="165" formatCode="0.000"/>
  </numFmts>
  <fonts count="40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Verdana"/>
      <family val="2"/>
      <charset val="204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0606BA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4" fillId="0" borderId="0" applyFont="0" applyFill="0" applyBorder="0" applyAlignment="0" applyProtection="0"/>
    <xf numFmtId="0" fontId="21" fillId="0" borderId="0"/>
    <xf numFmtId="0" fontId="14" fillId="0" borderId="0"/>
  </cellStyleXfs>
  <cellXfs count="213">
    <xf numFmtId="0" fontId="0" fillId="0" borderId="0" xfId="0"/>
    <xf numFmtId="0" fontId="0" fillId="0" borderId="0" xfId="0" applyProtection="1"/>
    <xf numFmtId="0" fontId="23" fillId="0" borderId="0" xfId="0" applyFont="1" applyProtection="1"/>
    <xf numFmtId="0" fontId="24" fillId="0" borderId="1" xfId="0" applyFont="1" applyBorder="1" applyAlignment="1">
      <alignment horizontal="justify" vertical="center" wrapText="1"/>
    </xf>
    <xf numFmtId="0" fontId="24" fillId="0" borderId="0" xfId="0" applyFont="1"/>
    <xf numFmtId="0" fontId="25" fillId="2" borderId="1" xfId="0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25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 applyProtection="1">
      <alignment horizontal="center" vertical="center" wrapText="1"/>
    </xf>
    <xf numFmtId="0" fontId="26" fillId="4" borderId="1" xfId="0" applyFont="1" applyFill="1" applyBorder="1" applyAlignment="1" applyProtection="1">
      <alignment horizontal="center" vertical="center" wrapText="1"/>
    </xf>
    <xf numFmtId="0" fontId="24" fillId="0" borderId="1" xfId="0" quotePrefix="1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31" fillId="0" borderId="0" xfId="0" applyFont="1"/>
    <xf numFmtId="0" fontId="31" fillId="0" borderId="0" xfId="0" applyFont="1" applyAlignment="1">
      <alignment horizontal="justify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vertical="center"/>
    </xf>
    <xf numFmtId="0" fontId="24" fillId="0" borderId="0" xfId="0" applyFont="1" applyProtection="1"/>
    <xf numFmtId="0" fontId="30" fillId="0" borderId="0" xfId="0" applyFont="1" applyProtection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5" xfId="0" applyNumberFormat="1" applyFont="1" applyFill="1" applyBorder="1" applyAlignment="1" applyProtection="1">
      <alignment vertical="center"/>
    </xf>
    <xf numFmtId="0" fontId="24" fillId="0" borderId="0" xfId="0" applyFont="1" applyBorder="1" applyProtection="1"/>
    <xf numFmtId="3" fontId="24" fillId="0" borderId="0" xfId="0" applyNumberFormat="1" applyFont="1" applyProtection="1"/>
    <xf numFmtId="0" fontId="4" fillId="3" borderId="6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4" fillId="3" borderId="10" xfId="0" applyFont="1" applyFill="1" applyBorder="1" applyAlignment="1" applyProtection="1">
      <alignment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vertical="center" wrapText="1"/>
    </xf>
    <xf numFmtId="3" fontId="24" fillId="3" borderId="6" xfId="0" applyNumberFormat="1" applyFont="1" applyFill="1" applyBorder="1" applyAlignment="1" applyProtection="1">
      <alignment vertical="center"/>
    </xf>
    <xf numFmtId="3" fontId="24" fillId="3" borderId="10" xfId="0" applyNumberFormat="1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vertical="center" wrapText="1"/>
    </xf>
    <xf numFmtId="0" fontId="4" fillId="3" borderId="14" xfId="0" applyFont="1" applyFill="1" applyBorder="1" applyAlignment="1" applyProtection="1">
      <alignment vertical="center" wrapText="1"/>
    </xf>
    <xf numFmtId="3" fontId="25" fillId="3" borderId="15" xfId="0" applyNumberFormat="1" applyFont="1" applyFill="1" applyBorder="1" applyAlignment="1" applyProtection="1">
      <alignment vertical="center"/>
    </xf>
    <xf numFmtId="3" fontId="25" fillId="3" borderId="14" xfId="0" applyNumberFormat="1" applyFont="1" applyFill="1" applyBorder="1" applyAlignment="1" applyProtection="1">
      <alignment vertical="center"/>
    </xf>
    <xf numFmtId="0" fontId="9" fillId="3" borderId="6" xfId="0" applyFont="1" applyFill="1" applyBorder="1" applyAlignment="1" applyProtection="1">
      <alignment vertical="center" wrapText="1"/>
    </xf>
    <xf numFmtId="0" fontId="9" fillId="3" borderId="7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vertical="center" wrapText="1"/>
    </xf>
    <xf numFmtId="0" fontId="9" fillId="3" borderId="9" xfId="0" applyFont="1" applyFill="1" applyBorder="1" applyAlignment="1" applyProtection="1">
      <alignment vertical="center" wrapText="1"/>
    </xf>
    <xf numFmtId="0" fontId="9" fillId="3" borderId="10" xfId="0" applyFont="1" applyFill="1" applyBorder="1" applyAlignment="1" applyProtection="1">
      <alignment vertical="center" wrapText="1"/>
    </xf>
    <xf numFmtId="0" fontId="9" fillId="3" borderId="11" xfId="0" applyFont="1" applyFill="1" applyBorder="1" applyAlignment="1" applyProtection="1">
      <alignment vertical="center" wrapText="1"/>
    </xf>
    <xf numFmtId="0" fontId="4" fillId="3" borderId="16" xfId="0" applyFont="1" applyFill="1" applyBorder="1" applyAlignment="1" applyProtection="1">
      <alignment vertical="center" wrapText="1"/>
    </xf>
    <xf numFmtId="0" fontId="4" fillId="3" borderId="17" xfId="0" applyFont="1" applyFill="1" applyBorder="1" applyAlignment="1" applyProtection="1">
      <alignment vertical="center" wrapText="1"/>
    </xf>
    <xf numFmtId="0" fontId="4" fillId="3" borderId="18" xfId="0" applyFont="1" applyFill="1" applyBorder="1" applyAlignment="1" applyProtection="1">
      <alignment vertical="center" wrapText="1"/>
    </xf>
    <xf numFmtId="0" fontId="9" fillId="3" borderId="16" xfId="0" applyFont="1" applyFill="1" applyBorder="1" applyAlignment="1" applyProtection="1">
      <alignment vertical="center" wrapText="1"/>
    </xf>
    <xf numFmtId="0" fontId="9" fillId="3" borderId="17" xfId="0" applyFont="1" applyFill="1" applyBorder="1" applyAlignment="1" applyProtection="1">
      <alignment vertical="center" wrapText="1"/>
    </xf>
    <xf numFmtId="0" fontId="9" fillId="3" borderId="18" xfId="0" applyFont="1" applyFill="1" applyBorder="1" applyAlignment="1" applyProtection="1">
      <alignment vertical="center" wrapText="1"/>
    </xf>
    <xf numFmtId="0" fontId="25" fillId="3" borderId="15" xfId="0" applyFont="1" applyFill="1" applyBorder="1" applyAlignment="1" applyProtection="1">
      <alignment vertical="center"/>
    </xf>
    <xf numFmtId="0" fontId="25" fillId="3" borderId="14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34" fillId="0" borderId="5" xfId="0" applyFont="1" applyBorder="1" applyAlignment="1" applyProtection="1">
      <alignment vertical="center" wrapText="1"/>
    </xf>
    <xf numFmtId="0" fontId="34" fillId="0" borderId="20" xfId="0" applyFont="1" applyBorder="1" applyAlignment="1" applyProtection="1">
      <alignment vertical="center" wrapText="1"/>
    </xf>
    <xf numFmtId="0" fontId="34" fillId="0" borderId="21" xfId="0" applyFont="1" applyBorder="1" applyAlignment="1" applyProtection="1">
      <alignment vertical="center" wrapText="1"/>
    </xf>
    <xf numFmtId="0" fontId="34" fillId="0" borderId="22" xfId="0" applyFont="1" applyBorder="1" applyAlignment="1" applyProtection="1">
      <alignment vertical="center" wrapText="1"/>
    </xf>
    <xf numFmtId="0" fontId="35" fillId="5" borderId="2" xfId="0" applyFont="1" applyFill="1" applyBorder="1" applyAlignment="1">
      <alignment vertical="center" wrapText="1"/>
    </xf>
    <xf numFmtId="0" fontId="35" fillId="5" borderId="1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/>
    <xf numFmtId="0" fontId="36" fillId="0" borderId="0" xfId="0" applyFont="1"/>
    <xf numFmtId="0" fontId="35" fillId="5" borderId="2" xfId="0" applyFont="1" applyFill="1" applyBorder="1" applyAlignment="1">
      <alignment horizontal="justify" vertical="center" wrapText="1"/>
    </xf>
    <xf numFmtId="0" fontId="35" fillId="5" borderId="1" xfId="0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justify" vertical="center" wrapText="1"/>
    </xf>
    <xf numFmtId="0" fontId="21" fillId="0" borderId="0" xfId="2"/>
    <xf numFmtId="0" fontId="21" fillId="0" borderId="21" xfId="2" applyBorder="1"/>
    <xf numFmtId="0" fontId="21" fillId="0" borderId="22" xfId="2" applyBorder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center" vertical="center"/>
    </xf>
    <xf numFmtId="0" fontId="21" fillId="3" borderId="24" xfId="2" applyFill="1" applyBorder="1" applyAlignment="1">
      <alignment horizontal="center" vertical="center"/>
    </xf>
    <xf numFmtId="2" fontId="15" fillId="3" borderId="23" xfId="3" applyNumberFormat="1" applyFont="1" applyFill="1" applyBorder="1" applyAlignment="1">
      <alignment vertical="center" wrapText="1"/>
    </xf>
    <xf numFmtId="0" fontId="15" fillId="3" borderId="23" xfId="3" applyFont="1" applyFill="1" applyBorder="1" applyAlignment="1">
      <alignment horizontal="center" vertical="top" wrapText="1"/>
    </xf>
    <xf numFmtId="0" fontId="15" fillId="3" borderId="25" xfId="3" applyFont="1" applyFill="1" applyBorder="1" applyAlignment="1">
      <alignment horizontal="center" vertical="top" wrapText="1"/>
    </xf>
    <xf numFmtId="0" fontId="21" fillId="3" borderId="23" xfId="2" applyFill="1" applyBorder="1" applyAlignment="1">
      <alignment horizontal="center" vertical="center"/>
    </xf>
    <xf numFmtId="49" fontId="16" fillId="3" borderId="23" xfId="1" applyNumberFormat="1" applyFont="1" applyFill="1" applyBorder="1" applyAlignment="1">
      <alignment vertical="center" wrapText="1"/>
    </xf>
    <xf numFmtId="0" fontId="21" fillId="3" borderId="23" xfId="2" applyFill="1" applyBorder="1"/>
    <xf numFmtId="0" fontId="21" fillId="3" borderId="25" xfId="2" applyFill="1" applyBorder="1"/>
    <xf numFmtId="0" fontId="15" fillId="3" borderId="23" xfId="3" applyFont="1" applyFill="1" applyBorder="1" applyAlignment="1">
      <alignment wrapText="1"/>
    </xf>
    <xf numFmtId="0" fontId="15" fillId="3" borderId="23" xfId="3" applyFont="1" applyFill="1" applyBorder="1"/>
    <xf numFmtId="0" fontId="15" fillId="3" borderId="23" xfId="3" applyFont="1" applyFill="1" applyBorder="1" applyAlignment="1">
      <alignment vertical="center" wrapText="1"/>
    </xf>
    <xf numFmtId="2" fontId="15" fillId="3" borderId="23" xfId="3" applyNumberFormat="1" applyFont="1" applyFill="1" applyBorder="1"/>
    <xf numFmtId="2" fontId="15" fillId="3" borderId="25" xfId="3" applyNumberFormat="1" applyFont="1" applyFill="1" applyBorder="1"/>
    <xf numFmtId="165" fontId="17" fillId="3" borderId="26" xfId="2" applyNumberFormat="1" applyFont="1" applyFill="1" applyBorder="1" applyAlignment="1" applyProtection="1"/>
    <xf numFmtId="165" fontId="17" fillId="3" borderId="23" xfId="2" applyNumberFormat="1" applyFont="1" applyFill="1" applyBorder="1" applyAlignment="1" applyProtection="1"/>
    <xf numFmtId="165" fontId="17" fillId="3" borderId="25" xfId="2" applyNumberFormat="1" applyFont="1" applyFill="1" applyBorder="1" applyAlignment="1" applyProtection="1"/>
    <xf numFmtId="0" fontId="21" fillId="3" borderId="27" xfId="2" applyFill="1" applyBorder="1" applyAlignment="1">
      <alignment horizontal="center" vertical="center"/>
    </xf>
    <xf numFmtId="0" fontId="15" fillId="3" borderId="28" xfId="3" applyFont="1" applyFill="1" applyBorder="1" applyAlignment="1">
      <alignment wrapText="1"/>
    </xf>
    <xf numFmtId="165" fontId="37" fillId="3" borderId="2" xfId="2" applyNumberFormat="1" applyFont="1" applyFill="1" applyBorder="1"/>
    <xf numFmtId="0" fontId="15" fillId="0" borderId="23" xfId="3" applyFont="1" applyFill="1" applyBorder="1" applyAlignment="1" applyProtection="1">
      <alignment vertical="center"/>
      <protection locked="0"/>
    </xf>
    <xf numFmtId="0" fontId="21" fillId="0" borderId="23" xfId="2" applyFill="1" applyBorder="1" applyProtection="1">
      <protection locked="0"/>
    </xf>
    <xf numFmtId="0" fontId="21" fillId="0" borderId="25" xfId="2" applyFill="1" applyBorder="1" applyProtection="1">
      <protection locked="0"/>
    </xf>
    <xf numFmtId="0" fontId="34" fillId="0" borderId="42" xfId="0" applyFont="1" applyBorder="1" applyAlignment="1" applyProtection="1">
      <alignment horizontal="justify" vertical="center" wrapText="1"/>
    </xf>
    <xf numFmtId="0" fontId="34" fillId="0" borderId="4" xfId="0" applyFont="1" applyBorder="1" applyAlignment="1" applyProtection="1">
      <alignment horizontal="justify" vertical="center" wrapText="1"/>
    </xf>
    <xf numFmtId="0" fontId="34" fillId="0" borderId="44" xfId="0" applyFont="1" applyBorder="1" applyAlignment="1" applyProtection="1">
      <alignment horizontal="justify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 wrapText="1"/>
    </xf>
    <xf numFmtId="0" fontId="4" fillId="3" borderId="4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4" fillId="3" borderId="46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24" fillId="3" borderId="30" xfId="0" applyFont="1" applyFill="1" applyBorder="1" applyAlignment="1" applyProtection="1">
      <alignment horizontal="center" vertical="center"/>
    </xf>
    <xf numFmtId="0" fontId="24" fillId="3" borderId="45" xfId="0" applyFont="1" applyFill="1" applyBorder="1" applyAlignment="1" applyProtection="1">
      <alignment horizontal="center" vertical="center"/>
    </xf>
    <xf numFmtId="0" fontId="24" fillId="3" borderId="31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3" fontId="24" fillId="0" borderId="30" xfId="0" applyNumberFormat="1" applyFont="1" applyFill="1" applyBorder="1" applyAlignment="1" applyProtection="1">
      <alignment horizontal="center" vertical="center"/>
      <protection locked="0"/>
    </xf>
    <xf numFmtId="3" fontId="24" fillId="0" borderId="31" xfId="0" applyNumberFormat="1" applyFont="1" applyFill="1" applyBorder="1" applyAlignment="1" applyProtection="1">
      <alignment horizontal="center" vertical="center"/>
      <protection locked="0"/>
    </xf>
    <xf numFmtId="3" fontId="24" fillId="3" borderId="30" xfId="0" applyNumberFormat="1" applyFont="1" applyFill="1" applyBorder="1" applyAlignment="1" applyProtection="1">
      <alignment horizontal="center" vertical="center"/>
    </xf>
    <xf numFmtId="3" fontId="24" fillId="3" borderId="31" xfId="0" applyNumberFormat="1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justify" vertical="center" wrapText="1"/>
    </xf>
    <xf numFmtId="0" fontId="34" fillId="0" borderId="5" xfId="0" applyFont="1" applyBorder="1" applyAlignment="1" applyProtection="1">
      <alignment horizontal="justify" vertical="center" wrapText="1"/>
    </xf>
    <xf numFmtId="0" fontId="34" fillId="0" borderId="20" xfId="0" applyFont="1" applyBorder="1" applyAlignment="1" applyProtection="1">
      <alignment horizontal="justify" vertical="center" wrapText="1"/>
    </xf>
    <xf numFmtId="0" fontId="34" fillId="0" borderId="37" xfId="0" applyFont="1" applyBorder="1" applyAlignment="1" applyProtection="1">
      <alignment horizontal="justify" vertical="center" wrapText="1"/>
    </xf>
    <xf numFmtId="0" fontId="34" fillId="0" borderId="21" xfId="0" applyFont="1" applyBorder="1" applyAlignment="1" applyProtection="1">
      <alignment horizontal="justify" vertical="center" wrapText="1"/>
    </xf>
    <xf numFmtId="0" fontId="34" fillId="0" borderId="22" xfId="0" applyFont="1" applyBorder="1" applyAlignment="1" applyProtection="1">
      <alignment horizontal="justify" vertical="center" wrapText="1"/>
    </xf>
    <xf numFmtId="3" fontId="24" fillId="0" borderId="29" xfId="0" applyNumberFormat="1" applyFont="1" applyBorder="1" applyAlignment="1" applyProtection="1">
      <alignment horizontal="center" vertical="center"/>
      <protection locked="0"/>
    </xf>
    <xf numFmtId="3" fontId="24" fillId="0" borderId="30" xfId="0" applyNumberFormat="1" applyFont="1" applyBorder="1" applyAlignment="1" applyProtection="1">
      <alignment horizontal="center" vertical="center"/>
      <protection locked="0"/>
    </xf>
    <xf numFmtId="3" fontId="24" fillId="0" borderId="27" xfId="0" applyNumberFormat="1" applyFont="1" applyBorder="1" applyAlignment="1" applyProtection="1">
      <alignment horizontal="center" vertical="center"/>
      <protection locked="0"/>
    </xf>
    <xf numFmtId="3" fontId="24" fillId="0" borderId="31" xfId="0" applyNumberFormat="1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top" wrapText="1"/>
    </xf>
    <xf numFmtId="0" fontId="38" fillId="0" borderId="5" xfId="0" applyFont="1" applyBorder="1" applyAlignment="1" applyProtection="1">
      <alignment horizontal="left" vertical="top"/>
    </xf>
    <xf numFmtId="0" fontId="38" fillId="0" borderId="20" xfId="0" applyFont="1" applyBorder="1" applyAlignment="1" applyProtection="1">
      <alignment horizontal="left" vertical="top"/>
    </xf>
    <xf numFmtId="0" fontId="38" fillId="0" borderId="35" xfId="0" applyFont="1" applyBorder="1" applyAlignment="1" applyProtection="1">
      <alignment horizontal="left" vertical="top"/>
    </xf>
    <xf numFmtId="0" fontId="38" fillId="0" borderId="0" xfId="0" applyFont="1" applyBorder="1" applyAlignment="1" applyProtection="1">
      <alignment horizontal="left" vertical="top"/>
    </xf>
    <xf numFmtId="0" fontId="38" fillId="0" borderId="36" xfId="0" applyFont="1" applyBorder="1" applyAlignment="1" applyProtection="1">
      <alignment horizontal="left" vertical="top"/>
    </xf>
    <xf numFmtId="0" fontId="38" fillId="0" borderId="37" xfId="0" applyFont="1" applyBorder="1" applyAlignment="1" applyProtection="1">
      <alignment horizontal="left" vertical="top"/>
    </xf>
    <xf numFmtId="0" fontId="38" fillId="0" borderId="21" xfId="0" applyFont="1" applyBorder="1" applyAlignment="1" applyProtection="1">
      <alignment horizontal="left" vertical="top"/>
    </xf>
    <xf numFmtId="0" fontId="38" fillId="0" borderId="22" xfId="0" applyFont="1" applyBorder="1" applyAlignment="1" applyProtection="1">
      <alignment horizontal="left" vertical="top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4" fillId="3" borderId="38" xfId="0" applyFont="1" applyFill="1" applyBorder="1" applyAlignment="1" applyProtection="1">
      <alignment horizontal="center" vertical="center"/>
    </xf>
    <xf numFmtId="0" fontId="24" fillId="3" borderId="1" xfId="0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left" vertical="center" wrapText="1"/>
    </xf>
    <xf numFmtId="0" fontId="34" fillId="0" borderId="5" xfId="0" applyFont="1" applyBorder="1" applyAlignment="1" applyProtection="1">
      <alignment horizontal="left" vertical="center" wrapText="1"/>
    </xf>
    <xf numFmtId="0" fontId="34" fillId="0" borderId="20" xfId="0" applyFont="1" applyBorder="1" applyAlignment="1" applyProtection="1">
      <alignment horizontal="left" vertical="center" wrapText="1"/>
    </xf>
    <xf numFmtId="0" fontId="34" fillId="0" borderId="37" xfId="0" applyFont="1" applyBorder="1" applyAlignment="1" applyProtection="1">
      <alignment horizontal="left" vertical="center" wrapText="1"/>
    </xf>
    <xf numFmtId="0" fontId="34" fillId="0" borderId="21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0" fillId="0" borderId="0" xfId="0" applyFont="1" applyAlignment="1" applyProtection="1">
      <alignment horizontal="center" vertical="center"/>
    </xf>
    <xf numFmtId="3" fontId="24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Border="1" applyAlignment="1" applyProtection="1">
      <alignment horizontal="center" vertical="center"/>
      <protection locked="0"/>
    </xf>
    <xf numFmtId="3" fontId="24" fillId="0" borderId="41" xfId="0" applyNumberFormat="1" applyFont="1" applyBorder="1" applyAlignment="1" applyProtection="1">
      <alignment horizontal="center" vertical="center"/>
      <protection locked="0"/>
    </xf>
    <xf numFmtId="3" fontId="24" fillId="0" borderId="28" xfId="0" applyNumberFormat="1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3" borderId="45" xfId="0" applyNumberFormat="1" applyFont="1" applyFill="1" applyBorder="1" applyAlignment="1" applyProtection="1">
      <alignment horizontal="center" vertical="center"/>
    </xf>
    <xf numFmtId="3" fontId="24" fillId="3" borderId="46" xfId="0" applyNumberFormat="1" applyFont="1" applyFill="1" applyBorder="1" applyAlignment="1" applyProtection="1">
      <alignment horizontal="center" vertical="center"/>
    </xf>
    <xf numFmtId="0" fontId="4" fillId="3" borderId="32" xfId="0" applyFont="1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3" fontId="8" fillId="0" borderId="29" xfId="0" applyNumberFormat="1" applyFont="1" applyBorder="1" applyAlignment="1" applyProtection="1">
      <alignment horizontal="center" vertical="center"/>
      <protection locked="0"/>
    </xf>
    <xf numFmtId="3" fontId="8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Fill="1" applyBorder="1" applyAlignment="1" applyProtection="1">
      <alignment horizontal="center" vertical="center"/>
      <protection locked="0"/>
    </xf>
    <xf numFmtId="3" fontId="24" fillId="0" borderId="41" xfId="0" applyNumberFormat="1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 vertical="center"/>
      <protection locked="0"/>
    </xf>
    <xf numFmtId="0" fontId="25" fillId="3" borderId="38" xfId="0" applyFont="1" applyFill="1" applyBorder="1" applyAlignment="1" applyProtection="1">
      <alignment horizontal="center" vertical="center"/>
    </xf>
    <xf numFmtId="0" fontId="25" fillId="3" borderId="1" xfId="0" applyFont="1" applyFill="1" applyBorder="1" applyAlignment="1" applyProtection="1">
      <alignment horizontal="center" vertical="center"/>
    </xf>
    <xf numFmtId="0" fontId="38" fillId="0" borderId="42" xfId="0" applyFont="1" applyBorder="1" applyAlignment="1" applyProtection="1">
      <alignment horizontal="left" vertical="top" wrapText="1"/>
    </xf>
    <xf numFmtId="0" fontId="38" fillId="0" borderId="4" xfId="0" applyFont="1" applyBorder="1" applyAlignment="1" applyProtection="1">
      <alignment horizontal="left" vertical="top" wrapText="1"/>
    </xf>
    <xf numFmtId="0" fontId="38" fillId="0" borderId="44" xfId="0" applyFont="1" applyBorder="1" applyAlignment="1" applyProtection="1">
      <alignment horizontal="left" vertical="top" wrapText="1"/>
    </xf>
    <xf numFmtId="0" fontId="33" fillId="0" borderId="42" xfId="0" applyFont="1" applyBorder="1" applyAlignment="1" applyProtection="1">
      <alignment horizontal="left" vertical="center" wrapText="1"/>
    </xf>
    <xf numFmtId="0" fontId="33" fillId="0" borderId="4" xfId="0" applyFont="1" applyBorder="1" applyAlignment="1" applyProtection="1">
      <alignment horizontal="left" vertical="center" wrapText="1"/>
    </xf>
    <xf numFmtId="0" fontId="33" fillId="0" borderId="44" xfId="0" applyFont="1" applyBorder="1" applyAlignment="1" applyProtection="1">
      <alignment horizontal="left" vertical="center" wrapText="1"/>
    </xf>
    <xf numFmtId="0" fontId="4" fillId="3" borderId="3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37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/>
    </xf>
    <xf numFmtId="0" fontId="21" fillId="0" borderId="29" xfId="2" applyBorder="1" applyAlignment="1">
      <alignment horizontal="left" wrapText="1"/>
    </xf>
    <xf numFmtId="0" fontId="21" fillId="0" borderId="30" xfId="2" applyBorder="1" applyAlignment="1">
      <alignment horizontal="left" wrapText="1"/>
    </xf>
    <xf numFmtId="0" fontId="21" fillId="0" borderId="45" xfId="2" applyBorder="1" applyAlignment="1">
      <alignment horizontal="left" wrapText="1"/>
    </xf>
    <xf numFmtId="0" fontId="18" fillId="0" borderId="34" xfId="2" applyFont="1" applyBorder="1" applyAlignment="1">
      <alignment horizontal="left" vertical="center" wrapText="1"/>
    </xf>
    <xf numFmtId="0" fontId="22" fillId="0" borderId="20" xfId="2" applyFont="1" applyBorder="1" applyAlignment="1">
      <alignment horizontal="left" vertical="center" wrapText="1"/>
    </xf>
    <xf numFmtId="0" fontId="22" fillId="0" borderId="35" xfId="2" applyFont="1" applyBorder="1" applyAlignment="1">
      <alignment horizontal="left" vertical="center" wrapText="1"/>
    </xf>
    <xf numFmtId="0" fontId="22" fillId="0" borderId="36" xfId="2" applyFont="1" applyBorder="1" applyAlignment="1">
      <alignment horizontal="left" vertical="center" wrapText="1"/>
    </xf>
    <xf numFmtId="0" fontId="22" fillId="0" borderId="37" xfId="2" applyFont="1" applyBorder="1" applyAlignment="1">
      <alignment horizontal="left" vertical="center" wrapText="1"/>
    </xf>
    <xf numFmtId="0" fontId="22" fillId="0" borderId="22" xfId="2" applyFont="1" applyBorder="1" applyAlignment="1">
      <alignment horizontal="left" vertical="center" wrapText="1"/>
    </xf>
  </cellXfs>
  <cellStyles count="4">
    <cellStyle name="Currency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8096250" y="96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152400</xdr:rowOff>
    </xdr:from>
    <xdr:ext cx="184731" cy="264560"/>
    <xdr:sp macro="" textlink="">
      <xdr:nvSpPr>
        <xdr:cNvPr id="3" name="TextBox 2"/>
        <xdr:cNvSpPr txBox="1"/>
      </xdr:nvSpPr>
      <xdr:spPr>
        <a:xfrm>
          <a:off x="8943975" y="95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26</xdr:col>
      <xdr:colOff>0</xdr:colOff>
      <xdr:row>2</xdr:row>
      <xdr:rowOff>152400</xdr:rowOff>
    </xdr:from>
    <xdr:ext cx="184731" cy="264560"/>
    <xdr:sp macro="" textlink="">
      <xdr:nvSpPr>
        <xdr:cNvPr id="7" name="TextBox 6"/>
        <xdr:cNvSpPr txBox="1"/>
      </xdr:nvSpPr>
      <xdr:spPr>
        <a:xfrm>
          <a:off x="233457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6879550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9"/>
  <sheetViews>
    <sheetView tabSelected="1" zoomScaleNormal="100" zoomScaleSheetLayoutView="85" workbookViewId="0">
      <selection activeCell="T20" sqref="T20"/>
    </sheetView>
  </sheetViews>
  <sheetFormatPr defaultRowHeight="15" x14ac:dyDescent="0.25"/>
  <cols>
    <col min="1" max="1" width="9.140625" style="1"/>
    <col min="2" max="2" width="16.28515625" style="1" customWidth="1"/>
    <col min="3" max="3" width="16.7109375" style="1" customWidth="1"/>
    <col min="4" max="4" width="11.28515625" style="1" customWidth="1"/>
    <col min="5" max="5" width="25.42578125" style="1" customWidth="1"/>
    <col min="6" max="6" width="16.28515625" style="1" customWidth="1"/>
    <col min="7" max="7" width="11.7109375" style="1" customWidth="1"/>
    <col min="8" max="8" width="17.7109375" style="1" customWidth="1"/>
    <col min="9" max="9" width="14.85546875" style="1" hidden="1" customWidth="1"/>
    <col min="10" max="11" width="9.140625" style="1" hidden="1" customWidth="1"/>
    <col min="12" max="12" width="14.28515625" style="1" hidden="1" customWidth="1"/>
    <col min="13" max="13" width="9.140625" style="1"/>
    <col min="14" max="19" width="12.28515625" style="1" customWidth="1"/>
    <col min="20" max="20" width="15.85546875" style="1" customWidth="1"/>
    <col min="21" max="21" width="15" style="1" customWidth="1"/>
    <col min="22" max="23" width="12.28515625" style="1" customWidth="1"/>
    <col min="24" max="24" width="16.5703125" style="1" customWidth="1"/>
    <col min="25" max="16384" width="9.140625" style="1"/>
  </cols>
  <sheetData>
    <row r="1" spans="2:15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2:15" ht="20.25" x14ac:dyDescent="0.3">
      <c r="B2" s="26" t="s">
        <v>0</v>
      </c>
      <c r="C2" s="27"/>
      <c r="D2" s="28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5" ht="15.75" thickBot="1" x14ac:dyDescent="0.3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ht="39.75" customHeight="1" thickBot="1" x14ac:dyDescent="0.3">
      <c r="B4" s="103" t="s">
        <v>63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5"/>
    </row>
    <row r="5" spans="2:15" ht="12.75" customHeight="1" x14ac:dyDescent="0.25">
      <c r="B5" s="106" t="s">
        <v>35</v>
      </c>
      <c r="C5" s="107"/>
      <c r="D5" s="107" t="s">
        <v>52</v>
      </c>
      <c r="E5" s="107"/>
      <c r="F5" s="107" t="s">
        <v>53</v>
      </c>
      <c r="G5" s="107"/>
      <c r="H5" s="107" t="s">
        <v>54</v>
      </c>
      <c r="I5" s="107" t="s">
        <v>55</v>
      </c>
      <c r="J5" s="107" t="s">
        <v>56</v>
      </c>
      <c r="K5" s="107"/>
      <c r="L5" s="107" t="s">
        <v>57</v>
      </c>
      <c r="M5" s="107" t="s">
        <v>36</v>
      </c>
      <c r="N5" s="107"/>
      <c r="O5" s="112"/>
    </row>
    <row r="6" spans="2:15" x14ac:dyDescent="0.25"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13"/>
    </row>
    <row r="7" spans="2:15" x14ac:dyDescent="0.25">
      <c r="B7" s="108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3"/>
    </row>
    <row r="8" spans="2:15" x14ac:dyDescent="0.25"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3"/>
    </row>
    <row r="9" spans="2:15" ht="43.5" customHeight="1" thickBot="1" x14ac:dyDescent="0.3"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4"/>
    </row>
    <row r="10" spans="2:15" ht="12" customHeight="1" thickBot="1" x14ac:dyDescent="0.3">
      <c r="B10" s="115">
        <v>1</v>
      </c>
      <c r="C10" s="116"/>
      <c r="D10" s="117">
        <v>2</v>
      </c>
      <c r="E10" s="116"/>
      <c r="F10" s="117">
        <v>3</v>
      </c>
      <c r="G10" s="116"/>
      <c r="H10" s="25">
        <v>4</v>
      </c>
      <c r="I10" s="25">
        <v>5</v>
      </c>
      <c r="J10" s="117">
        <v>6</v>
      </c>
      <c r="K10" s="116"/>
      <c r="L10" s="79">
        <v>7</v>
      </c>
      <c r="M10" s="117">
        <v>8</v>
      </c>
      <c r="N10" s="118"/>
      <c r="O10" s="119"/>
    </row>
    <row r="11" spans="2:15" x14ac:dyDescent="0.25">
      <c r="B11" s="134"/>
      <c r="C11" s="135"/>
      <c r="D11" s="135"/>
      <c r="E11" s="135"/>
      <c r="F11" s="135"/>
      <c r="G11" s="135"/>
      <c r="H11" s="124"/>
      <c r="I11" s="126">
        <f>ROUND(IF(H11&lt;=340,110,(110+(H11-340)*0.3264)),0)</f>
        <v>110</v>
      </c>
      <c r="J11" s="126">
        <f>ROUND(IF(F11&lt;=340,IF((110-D11)&gt;0,110-D11,0),IF((110+(F11-340)*0.3264-D11)&gt;0,(110+(F11-340)*0.3264-D11),0)),0)</f>
        <v>110</v>
      </c>
      <c r="K11" s="126"/>
      <c r="L11" s="126">
        <f>MIN(I11,J11,B11)</f>
        <v>110</v>
      </c>
      <c r="M11" s="120" t="str">
        <f>IF(B11&lt;=L11,"ДА","НЕ")</f>
        <v>ДА</v>
      </c>
      <c r="N11" s="120"/>
      <c r="O11" s="121"/>
    </row>
    <row r="12" spans="2:15" ht="15.75" thickBot="1" x14ac:dyDescent="0.3">
      <c r="B12" s="136"/>
      <c r="C12" s="137"/>
      <c r="D12" s="137"/>
      <c r="E12" s="137"/>
      <c r="F12" s="137"/>
      <c r="G12" s="137"/>
      <c r="H12" s="125"/>
      <c r="I12" s="127"/>
      <c r="J12" s="127"/>
      <c r="K12" s="127"/>
      <c r="L12" s="127"/>
      <c r="M12" s="122"/>
      <c r="N12" s="122"/>
      <c r="O12" s="123"/>
    </row>
    <row r="13" spans="2:15" ht="15.75" thickBot="1" x14ac:dyDescent="0.3">
      <c r="B13" s="27"/>
      <c r="C13" s="27"/>
      <c r="D13" s="27"/>
      <c r="E13" s="27"/>
      <c r="F13" s="27"/>
      <c r="G13" s="27"/>
      <c r="H13" s="27"/>
      <c r="I13" s="30"/>
      <c r="J13" s="30"/>
      <c r="K13" s="30"/>
      <c r="L13" s="30"/>
      <c r="M13" s="27"/>
      <c r="N13" s="27"/>
      <c r="O13" s="27"/>
    </row>
    <row r="14" spans="2:15" ht="52.5" customHeight="1" x14ac:dyDescent="0.25">
      <c r="B14" s="128" t="s">
        <v>43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/>
    </row>
    <row r="15" spans="2:15" ht="15.75" thickBot="1" x14ac:dyDescent="0.3"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3"/>
    </row>
    <row r="16" spans="2:15" ht="15" customHeight="1" x14ac:dyDescent="0.25">
      <c r="B16" s="106" t="s">
        <v>35</v>
      </c>
      <c r="C16" s="107"/>
      <c r="D16" s="107" t="s">
        <v>65</v>
      </c>
      <c r="E16" s="107"/>
      <c r="F16" s="107" t="s">
        <v>66</v>
      </c>
      <c r="G16" s="107"/>
      <c r="H16" s="107" t="s">
        <v>67</v>
      </c>
      <c r="I16" s="107" t="s">
        <v>58</v>
      </c>
      <c r="J16" s="107" t="s">
        <v>64</v>
      </c>
      <c r="K16" s="107"/>
      <c r="L16" s="107" t="s">
        <v>59</v>
      </c>
      <c r="M16" s="107" t="s">
        <v>36</v>
      </c>
      <c r="N16" s="107"/>
      <c r="O16" s="112"/>
    </row>
    <row r="17" spans="2:15" x14ac:dyDescent="0.25">
      <c r="B17" s="108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13"/>
    </row>
    <row r="18" spans="2:15" ht="15" customHeight="1" x14ac:dyDescent="0.25">
      <c r="B18" s="108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13"/>
    </row>
    <row r="19" spans="2:15" x14ac:dyDescent="0.25">
      <c r="B19" s="108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13"/>
    </row>
    <row r="20" spans="2:15" ht="62.25" customHeight="1" thickBot="1" x14ac:dyDescent="0.3">
      <c r="B20" s="110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4"/>
    </row>
    <row r="21" spans="2:15" ht="15" customHeight="1" thickBot="1" x14ac:dyDescent="0.3">
      <c r="B21" s="115">
        <v>1</v>
      </c>
      <c r="C21" s="116"/>
      <c r="D21" s="117">
        <v>2</v>
      </c>
      <c r="E21" s="116"/>
      <c r="F21" s="117">
        <v>3</v>
      </c>
      <c r="G21" s="116"/>
      <c r="H21" s="25">
        <v>4</v>
      </c>
      <c r="I21" s="25">
        <v>5</v>
      </c>
      <c r="J21" s="117">
        <v>6</v>
      </c>
      <c r="K21" s="116"/>
      <c r="L21" s="79">
        <v>7</v>
      </c>
      <c r="M21" s="117">
        <v>5</v>
      </c>
      <c r="N21" s="118"/>
      <c r="O21" s="119"/>
    </row>
    <row r="22" spans="2:15" ht="15" customHeight="1" x14ac:dyDescent="0.25">
      <c r="B22" s="169"/>
      <c r="C22" s="135"/>
      <c r="D22" s="135"/>
      <c r="E22" s="135"/>
      <c r="F22" s="135"/>
      <c r="G22" s="135"/>
      <c r="H22" s="124"/>
      <c r="I22" s="126">
        <f>ROUND((H22-112)*0.9792+110,0)</f>
        <v>0</v>
      </c>
      <c r="J22" s="126">
        <f>ROUND((110+(F22-112)*0.9792)-D22,0)</f>
        <v>0</v>
      </c>
      <c r="K22" s="126"/>
      <c r="L22" s="126">
        <f>MIN(I22,J22,B22)</f>
        <v>0</v>
      </c>
      <c r="M22" s="126" t="str">
        <f>IF(B22&lt;=L22,"ДА","НЕ")</f>
        <v>ДА</v>
      </c>
      <c r="N22" s="126"/>
      <c r="O22" s="164"/>
    </row>
    <row r="23" spans="2:15" ht="15.75" thickBot="1" x14ac:dyDescent="0.3">
      <c r="B23" s="136"/>
      <c r="C23" s="137"/>
      <c r="D23" s="137"/>
      <c r="E23" s="137"/>
      <c r="F23" s="137"/>
      <c r="G23" s="137"/>
      <c r="H23" s="125"/>
      <c r="I23" s="127"/>
      <c r="J23" s="127"/>
      <c r="K23" s="127"/>
      <c r="L23" s="127"/>
      <c r="M23" s="127"/>
      <c r="N23" s="127"/>
      <c r="O23" s="165"/>
    </row>
    <row r="24" spans="2:15" ht="15.75" thickBot="1" x14ac:dyDescent="0.3">
      <c r="B24" s="27"/>
      <c r="C24" s="27"/>
      <c r="D24" s="27"/>
      <c r="E24" s="31"/>
      <c r="F24" s="31"/>
      <c r="G24" s="31"/>
      <c r="H24" s="31"/>
      <c r="I24" s="80"/>
      <c r="J24" s="163"/>
      <c r="K24" s="163"/>
      <c r="L24" s="80"/>
      <c r="M24" s="27"/>
      <c r="N24" s="27"/>
      <c r="O24" s="27"/>
    </row>
    <row r="25" spans="2:15" ht="27.75" customHeight="1" x14ac:dyDescent="0.25">
      <c r="B25" s="152" t="s">
        <v>44</v>
      </c>
      <c r="C25" s="153"/>
      <c r="D25" s="153"/>
      <c r="E25" s="153"/>
      <c r="F25" s="153"/>
      <c r="G25" s="153"/>
      <c r="H25" s="154"/>
      <c r="I25" s="63"/>
      <c r="J25" s="63"/>
      <c r="K25" s="63"/>
      <c r="L25" s="64"/>
      <c r="M25" s="27"/>
      <c r="N25" s="27"/>
      <c r="O25" s="27"/>
    </row>
    <row r="26" spans="2:15" ht="35.25" customHeight="1" thickBot="1" x14ac:dyDescent="0.3">
      <c r="B26" s="155"/>
      <c r="C26" s="156"/>
      <c r="D26" s="156"/>
      <c r="E26" s="156"/>
      <c r="F26" s="156"/>
      <c r="G26" s="156"/>
      <c r="H26" s="157"/>
      <c r="I26" s="65"/>
      <c r="J26" s="65"/>
      <c r="K26" s="65"/>
      <c r="L26" s="66"/>
      <c r="M26" s="27"/>
      <c r="N26" s="27"/>
      <c r="O26" s="27"/>
    </row>
    <row r="27" spans="2:15" ht="12.75" customHeight="1" x14ac:dyDescent="0.25">
      <c r="B27" s="106" t="s">
        <v>35</v>
      </c>
      <c r="C27" s="107"/>
      <c r="D27" s="107" t="s">
        <v>65</v>
      </c>
      <c r="E27" s="107"/>
      <c r="F27" s="107" t="s">
        <v>66</v>
      </c>
      <c r="G27" s="166"/>
      <c r="H27" s="147" t="s">
        <v>36</v>
      </c>
      <c r="J27" s="27"/>
      <c r="K27" s="33" t="s">
        <v>46</v>
      </c>
      <c r="L27" s="32"/>
    </row>
    <row r="28" spans="2:15" x14ac:dyDescent="0.25">
      <c r="B28" s="108"/>
      <c r="C28" s="109"/>
      <c r="D28" s="109"/>
      <c r="E28" s="109"/>
      <c r="F28" s="109"/>
      <c r="G28" s="167"/>
      <c r="H28" s="148"/>
      <c r="J28" s="27"/>
      <c r="K28" s="35"/>
      <c r="L28" s="27"/>
    </row>
    <row r="29" spans="2:15" x14ac:dyDescent="0.25">
      <c r="B29" s="108"/>
      <c r="C29" s="109"/>
      <c r="D29" s="109"/>
      <c r="E29" s="109"/>
      <c r="F29" s="109"/>
      <c r="G29" s="167"/>
      <c r="H29" s="148"/>
      <c r="J29" s="27"/>
      <c r="K29" s="35"/>
      <c r="L29" s="27"/>
    </row>
    <row r="30" spans="2:15" x14ac:dyDescent="0.25">
      <c r="B30" s="108"/>
      <c r="C30" s="109"/>
      <c r="D30" s="109"/>
      <c r="E30" s="109"/>
      <c r="F30" s="109"/>
      <c r="G30" s="167"/>
      <c r="H30" s="148"/>
      <c r="J30" s="27"/>
      <c r="K30" s="35"/>
      <c r="L30" s="27"/>
    </row>
    <row r="31" spans="2:15" ht="33" customHeight="1" thickBot="1" x14ac:dyDescent="0.3">
      <c r="B31" s="110"/>
      <c r="C31" s="111"/>
      <c r="D31" s="111"/>
      <c r="E31" s="111"/>
      <c r="F31" s="111"/>
      <c r="G31" s="168"/>
      <c r="H31" s="149"/>
      <c r="J31" s="27"/>
      <c r="K31" s="37"/>
      <c r="L31" s="27"/>
    </row>
    <row r="32" spans="2:15" ht="15.75" thickBot="1" x14ac:dyDescent="0.3">
      <c r="B32" s="115">
        <v>1</v>
      </c>
      <c r="C32" s="116"/>
      <c r="D32" s="117">
        <v>2</v>
      </c>
      <c r="E32" s="116"/>
      <c r="F32" s="117">
        <v>3</v>
      </c>
      <c r="G32" s="118"/>
      <c r="H32" s="42">
        <v>4</v>
      </c>
      <c r="J32" s="27"/>
      <c r="K32" s="39">
        <v>6</v>
      </c>
      <c r="L32" s="27"/>
    </row>
    <row r="33" spans="2:15" x14ac:dyDescent="0.25">
      <c r="B33" s="159"/>
      <c r="C33" s="160"/>
      <c r="D33" s="160"/>
      <c r="E33" s="160"/>
      <c r="F33" s="160"/>
      <c r="G33" s="161"/>
      <c r="H33" s="150" t="str">
        <f>IF(B33&lt;=K33-D33,"ДА","НЕ")</f>
        <v>ДА</v>
      </c>
      <c r="J33" s="27"/>
      <c r="K33" s="40">
        <v>110</v>
      </c>
      <c r="L33" s="27"/>
    </row>
    <row r="34" spans="2:15" ht="15.75" thickBot="1" x14ac:dyDescent="0.3">
      <c r="B34" s="136"/>
      <c r="C34" s="137"/>
      <c r="D34" s="137"/>
      <c r="E34" s="137"/>
      <c r="F34" s="137"/>
      <c r="G34" s="162"/>
      <c r="H34" s="151"/>
      <c r="J34" s="27"/>
      <c r="K34" s="41"/>
      <c r="L34" s="27"/>
    </row>
    <row r="35" spans="2:15" ht="15.75" thickBot="1" x14ac:dyDescent="0.3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2:15" x14ac:dyDescent="0.25">
      <c r="B36" s="138" t="s">
        <v>73</v>
      </c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40"/>
      <c r="O36" s="27"/>
    </row>
    <row r="37" spans="2:15" x14ac:dyDescent="0.25"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3"/>
      <c r="O37" s="27"/>
    </row>
    <row r="38" spans="2:15" x14ac:dyDescent="0.25">
      <c r="B38" s="141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3"/>
      <c r="O38" s="27"/>
    </row>
    <row r="39" spans="2:15" ht="33.75" customHeight="1" thickBot="1" x14ac:dyDescent="0.3"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6"/>
      <c r="O39" s="27"/>
    </row>
  </sheetData>
  <sheetProtection password="C58C" sheet="1" objects="1" scenarios="1"/>
  <mergeCells count="59">
    <mergeCell ref="F32:G32"/>
    <mergeCell ref="B27:C31"/>
    <mergeCell ref="D27:E31"/>
    <mergeCell ref="F27:G31"/>
    <mergeCell ref="B22:C23"/>
    <mergeCell ref="D22:E23"/>
    <mergeCell ref="B36:N39"/>
    <mergeCell ref="H27:H31"/>
    <mergeCell ref="H33:H34"/>
    <mergeCell ref="B25:H26"/>
    <mergeCell ref="B1:O1"/>
    <mergeCell ref="B33:C34"/>
    <mergeCell ref="D33:E34"/>
    <mergeCell ref="F33:G34"/>
    <mergeCell ref="B32:C32"/>
    <mergeCell ref="D32:E32"/>
    <mergeCell ref="M21:O21"/>
    <mergeCell ref="F22:G23"/>
    <mergeCell ref="J22:K23"/>
    <mergeCell ref="J24:K24"/>
    <mergeCell ref="M22:O23"/>
    <mergeCell ref="H22:H23"/>
    <mergeCell ref="I22:I23"/>
    <mergeCell ref="L22:L23"/>
    <mergeCell ref="I16:I20"/>
    <mergeCell ref="L16:L20"/>
    <mergeCell ref="B21:C21"/>
    <mergeCell ref="D21:E21"/>
    <mergeCell ref="F21:G21"/>
    <mergeCell ref="J21:K21"/>
    <mergeCell ref="M11:O12"/>
    <mergeCell ref="H11:H12"/>
    <mergeCell ref="L11:L12"/>
    <mergeCell ref="I11:I12"/>
    <mergeCell ref="B16:C20"/>
    <mergeCell ref="D16:E20"/>
    <mergeCell ref="F16:G20"/>
    <mergeCell ref="J16:K20"/>
    <mergeCell ref="M16:O20"/>
    <mergeCell ref="H16:H20"/>
    <mergeCell ref="B14:O15"/>
    <mergeCell ref="B11:C12"/>
    <mergeCell ref="D11:E12"/>
    <mergeCell ref="F11:G12"/>
    <mergeCell ref="J11:K12"/>
    <mergeCell ref="B10:C10"/>
    <mergeCell ref="D10:E10"/>
    <mergeCell ref="F10:G10"/>
    <mergeCell ref="J10:K10"/>
    <mergeCell ref="M10:O10"/>
    <mergeCell ref="B4:O4"/>
    <mergeCell ref="B5:C9"/>
    <mergeCell ref="D5:E9"/>
    <mergeCell ref="F5:G9"/>
    <mergeCell ref="J5:K9"/>
    <mergeCell ref="M5:O9"/>
    <mergeCell ref="H5:H9"/>
    <mergeCell ref="L5:L9"/>
    <mergeCell ref="I5:I9"/>
  </mergeCells>
  <dataValidations xWindow="1007" yWindow="592" count="7">
    <dataValidation type="whole" operator="greaterThan" allowBlank="1" showInputMessage="1" showErrorMessage="1" sqref="F22:G23">
      <formula1>112</formula1>
    </dataValidation>
    <dataValidation allowBlank="1" showErrorMessage="1" prompt="_x000a_" sqref="B35:C35 B14 C24 B24:B25"/>
    <dataValidation type="whole" operator="lessThan" allowBlank="1" showErrorMessage="1" prompt="Включва всички площи, които се обработват в други стопанства, с изключение на полевъдното" sqref="F33:G34">
      <formula1>113</formula1>
    </dataValidation>
    <dataValidation allowBlank="1" showErrorMessage="1" sqref="B11:E12 B33:E34 B22:E23"/>
    <dataValidation allowBlank="1" showErrorMessage="1" prompt="Включва всички площи, които се обработват в стопанството" sqref="I13 I22:I23 F11:G12 I11:I12"/>
    <dataValidation type="whole" allowBlank="1" showErrorMessage="1" sqref="H22:H23">
      <formula1>113</formula1>
      <formula2>F22</formula2>
    </dataValidation>
    <dataValidation type="whole" operator="lessThanOrEqual" allowBlank="1" showErrorMessage="1" prompt="Включва всички площи, които се обработват в стопанството" sqref="H11:H12">
      <formula1>F11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&amp;C&amp;G</oddHeader>
  </headerFooter>
  <rowBreaks count="1" manualBreakCount="1">
    <brk id="40" max="14" man="1"/>
  </rowBreaks>
  <colBreaks count="1" manualBreakCount="1">
    <brk id="15" max="1048575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3"/>
  <sheetViews>
    <sheetView view="pageBreakPreview" topLeftCell="A4" zoomScaleNormal="100" zoomScaleSheetLayoutView="100" workbookViewId="0">
      <selection activeCell="F18" sqref="F18:G23"/>
    </sheetView>
  </sheetViews>
  <sheetFormatPr defaultRowHeight="15" x14ac:dyDescent="0.25"/>
  <cols>
    <col min="4" max="5" width="15.42578125" customWidth="1"/>
    <col min="6" max="6" width="18.28515625" customWidth="1"/>
    <col min="7" max="7" width="10.85546875" customWidth="1"/>
    <col min="8" max="8" width="10.42578125" customWidth="1"/>
    <col min="9" max="9" width="9.140625" customWidth="1"/>
    <col min="10" max="10" width="16.5703125" hidden="1" customWidth="1"/>
    <col min="11" max="12" width="9.140625" hidden="1" customWidth="1"/>
    <col min="13" max="13" width="9.140625" customWidth="1"/>
    <col min="14" max="14" width="16.5703125" customWidth="1"/>
  </cols>
  <sheetData>
    <row r="1" spans="2:17" s="1" customFormat="1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22"/>
      <c r="N1" s="22"/>
      <c r="O1" s="22"/>
    </row>
    <row r="2" spans="2:17" s="1" customFormat="1" ht="21.75" thickBot="1" x14ac:dyDescent="0.4">
      <c r="D2" s="2"/>
    </row>
    <row r="3" spans="2:17" s="1" customFormat="1" ht="45" customHeight="1" thickBot="1" x14ac:dyDescent="0.3">
      <c r="B3" s="179" t="s">
        <v>75</v>
      </c>
      <c r="C3" s="180"/>
      <c r="D3" s="180"/>
      <c r="E3" s="180"/>
      <c r="F3" s="180"/>
      <c r="G3" s="181"/>
      <c r="H3" s="61"/>
      <c r="I3" s="61"/>
      <c r="J3" s="61"/>
      <c r="L3" s="203"/>
      <c r="M3" s="203"/>
    </row>
    <row r="4" spans="2:17" s="1" customFormat="1" ht="15" customHeight="1" x14ac:dyDescent="0.25">
      <c r="B4" s="182" t="s">
        <v>68</v>
      </c>
      <c r="C4" s="183"/>
      <c r="D4" s="200" t="s">
        <v>69</v>
      </c>
      <c r="E4" s="183"/>
      <c r="F4" s="107" t="s">
        <v>70</v>
      </c>
      <c r="G4" s="112"/>
      <c r="J4" s="35" t="s">
        <v>61</v>
      </c>
      <c r="K4" s="34"/>
      <c r="L4" s="53" t="s">
        <v>47</v>
      </c>
    </row>
    <row r="5" spans="2:17" s="1" customFormat="1" x14ac:dyDescent="0.25">
      <c r="B5" s="184"/>
      <c r="C5" s="185"/>
      <c r="D5" s="201"/>
      <c r="E5" s="185"/>
      <c r="F5" s="109"/>
      <c r="G5" s="113"/>
      <c r="J5" s="35"/>
      <c r="K5" s="36"/>
      <c r="L5" s="54"/>
    </row>
    <row r="6" spans="2:17" s="1" customFormat="1" x14ac:dyDescent="0.25">
      <c r="B6" s="184"/>
      <c r="C6" s="185"/>
      <c r="D6" s="201"/>
      <c r="E6" s="185"/>
      <c r="F6" s="109"/>
      <c r="G6" s="113"/>
      <c r="J6" s="35"/>
      <c r="K6" s="36"/>
      <c r="L6" s="54"/>
    </row>
    <row r="7" spans="2:17" s="1" customFormat="1" x14ac:dyDescent="0.25">
      <c r="B7" s="184"/>
      <c r="C7" s="185"/>
      <c r="D7" s="201"/>
      <c r="E7" s="185"/>
      <c r="F7" s="109"/>
      <c r="G7" s="113"/>
      <c r="J7" s="35"/>
      <c r="K7" s="36"/>
      <c r="L7" s="54"/>
    </row>
    <row r="8" spans="2:17" s="1" customFormat="1" ht="18" customHeight="1" thickBot="1" x14ac:dyDescent="0.3">
      <c r="B8" s="186"/>
      <c r="C8" s="187"/>
      <c r="D8" s="202"/>
      <c r="E8" s="187"/>
      <c r="F8" s="111"/>
      <c r="G8" s="114"/>
      <c r="J8" s="37"/>
      <c r="K8" s="38"/>
      <c r="L8" s="55"/>
    </row>
    <row r="9" spans="2:17" s="1" customFormat="1" ht="18" customHeight="1" thickBot="1" x14ac:dyDescent="0.3">
      <c r="B9" s="115">
        <v>1</v>
      </c>
      <c r="C9" s="116"/>
      <c r="D9" s="115">
        <v>2</v>
      </c>
      <c r="E9" s="116"/>
      <c r="F9" s="115">
        <v>3</v>
      </c>
      <c r="G9" s="119"/>
      <c r="J9" s="35"/>
      <c r="K9" s="36"/>
      <c r="L9" s="54"/>
    </row>
    <row r="10" spans="2:17" s="1" customFormat="1" x14ac:dyDescent="0.25">
      <c r="B10" s="188"/>
      <c r="C10" s="189"/>
      <c r="D10" s="194"/>
      <c r="E10" s="189"/>
      <c r="F10" s="194"/>
      <c r="G10" s="197"/>
      <c r="J10" s="47">
        <f>ROUND(IF(D10&lt;=340,IF(F10&lt;=112,110,(110+(F10-112)*0.4896)),IF(F10&lt;=112,((D10-340)*0.1632+110),(110+(D10-340)*0.1632+(F10-112)*0.4896))),0)</f>
        <v>110</v>
      </c>
      <c r="K10" s="48"/>
      <c r="L10" s="56">
        <f>IF((J10-B10)&gt;0,(J10-B10),0)</f>
        <v>110</v>
      </c>
      <c r="M10" s="21"/>
      <c r="N10" s="21"/>
      <c r="O10" s="21"/>
      <c r="P10" s="21"/>
      <c r="Q10" s="21"/>
    </row>
    <row r="11" spans="2:17" s="1" customFormat="1" x14ac:dyDescent="0.25">
      <c r="B11" s="190"/>
      <c r="C11" s="191"/>
      <c r="D11" s="195"/>
      <c r="E11" s="191"/>
      <c r="F11" s="195"/>
      <c r="G11" s="198"/>
      <c r="J11" s="49"/>
      <c r="K11" s="50"/>
      <c r="L11" s="57"/>
      <c r="M11" s="21"/>
      <c r="N11" s="21"/>
      <c r="O11" s="21"/>
      <c r="P11" s="21"/>
      <c r="Q11" s="21"/>
    </row>
    <row r="12" spans="2:17" s="1" customFormat="1" x14ac:dyDescent="0.25">
      <c r="B12" s="190"/>
      <c r="C12" s="191"/>
      <c r="D12" s="195"/>
      <c r="E12" s="191"/>
      <c r="F12" s="195"/>
      <c r="G12" s="198"/>
      <c r="J12" s="49"/>
      <c r="K12" s="50"/>
      <c r="L12" s="57"/>
      <c r="M12" s="21"/>
      <c r="N12" s="21"/>
      <c r="O12" s="21"/>
      <c r="P12" s="21"/>
      <c r="Q12" s="21"/>
    </row>
    <row r="13" spans="2:17" s="1" customFormat="1" x14ac:dyDescent="0.25">
      <c r="B13" s="190"/>
      <c r="C13" s="191"/>
      <c r="D13" s="195"/>
      <c r="E13" s="191"/>
      <c r="F13" s="195"/>
      <c r="G13" s="198"/>
      <c r="J13" s="49"/>
      <c r="K13" s="50"/>
      <c r="L13" s="57"/>
      <c r="M13" s="21"/>
      <c r="N13" s="21"/>
      <c r="O13" s="21"/>
      <c r="P13" s="21"/>
      <c r="Q13" s="21"/>
    </row>
    <row r="14" spans="2:17" s="1" customFormat="1" ht="15.75" thickBot="1" x14ac:dyDescent="0.3">
      <c r="B14" s="192"/>
      <c r="C14" s="193"/>
      <c r="D14" s="196"/>
      <c r="E14" s="193"/>
      <c r="F14" s="196"/>
      <c r="G14" s="199"/>
      <c r="J14" s="51"/>
      <c r="K14" s="52"/>
      <c r="L14" s="58"/>
      <c r="M14" s="21"/>
      <c r="N14" s="21"/>
      <c r="O14" s="21"/>
      <c r="P14" s="21"/>
      <c r="Q14" s="21"/>
    </row>
    <row r="15" spans="2:17" s="1" customFormat="1" x14ac:dyDescent="0.25"/>
    <row r="16" spans="2:17" s="1" customFormat="1" ht="15.75" thickBot="1" x14ac:dyDescent="0.3"/>
    <row r="17" spans="2:14" s="1" customFormat="1" ht="45.75" customHeight="1" thickBot="1" x14ac:dyDescent="0.3">
      <c r="B17" s="179" t="s">
        <v>74</v>
      </c>
      <c r="C17" s="180"/>
      <c r="D17" s="180"/>
      <c r="E17" s="180"/>
      <c r="F17" s="181"/>
      <c r="G17" s="61"/>
      <c r="H17" s="61"/>
      <c r="I17" s="61"/>
      <c r="J17" s="61"/>
      <c r="K17" s="61"/>
      <c r="L17" s="61"/>
      <c r="M17" s="61"/>
    </row>
    <row r="18" spans="2:14" s="1" customFormat="1" ht="15" customHeight="1" x14ac:dyDescent="0.25">
      <c r="B18" s="106" t="s">
        <v>48</v>
      </c>
      <c r="C18" s="107"/>
      <c r="D18" s="107" t="s">
        <v>71</v>
      </c>
      <c r="E18" s="166" t="s">
        <v>72</v>
      </c>
      <c r="F18" s="147" t="s">
        <v>49</v>
      </c>
      <c r="J18" s="43" t="s">
        <v>50</v>
      </c>
      <c r="K18" s="43" t="s">
        <v>51</v>
      </c>
      <c r="L18" s="43" t="s">
        <v>60</v>
      </c>
    </row>
    <row r="19" spans="2:14" s="1" customFormat="1" x14ac:dyDescent="0.25">
      <c r="B19" s="108"/>
      <c r="C19" s="109"/>
      <c r="D19" s="109"/>
      <c r="E19" s="167"/>
      <c r="F19" s="148"/>
      <c r="J19" s="43"/>
      <c r="K19" s="43"/>
      <c r="L19" s="43"/>
    </row>
    <row r="20" spans="2:14" s="1" customFormat="1" x14ac:dyDescent="0.25">
      <c r="B20" s="108"/>
      <c r="C20" s="109"/>
      <c r="D20" s="109"/>
      <c r="E20" s="167"/>
      <c r="F20" s="148"/>
      <c r="J20" s="43"/>
      <c r="K20" s="43"/>
      <c r="L20" s="43"/>
    </row>
    <row r="21" spans="2:14" s="1" customFormat="1" x14ac:dyDescent="0.25">
      <c r="B21" s="108"/>
      <c r="C21" s="109"/>
      <c r="D21" s="109"/>
      <c r="E21" s="167"/>
      <c r="F21" s="148"/>
      <c r="J21" s="43"/>
      <c r="K21" s="43"/>
      <c r="L21" s="43"/>
    </row>
    <row r="22" spans="2:14" s="1" customFormat="1" ht="66" customHeight="1" thickBot="1" x14ac:dyDescent="0.3">
      <c r="B22" s="110"/>
      <c r="C22" s="111"/>
      <c r="D22" s="111"/>
      <c r="E22" s="168"/>
      <c r="F22" s="149"/>
      <c r="J22" s="44"/>
      <c r="K22" s="44"/>
      <c r="L22" s="44"/>
    </row>
    <row r="23" spans="2:14" s="1" customFormat="1" ht="16.5" customHeight="1" thickBot="1" x14ac:dyDescent="0.3">
      <c r="B23" s="115">
        <v>1</v>
      </c>
      <c r="C23" s="119"/>
      <c r="D23" s="29">
        <v>2</v>
      </c>
      <c r="E23" s="42">
        <v>3</v>
      </c>
      <c r="F23" s="62">
        <v>4</v>
      </c>
      <c r="J23" s="43"/>
      <c r="K23" s="43"/>
      <c r="L23" s="43"/>
    </row>
    <row r="24" spans="2:14" s="1" customFormat="1" x14ac:dyDescent="0.25">
      <c r="B24" s="170"/>
      <c r="C24" s="160"/>
      <c r="D24" s="171"/>
      <c r="E24" s="172"/>
      <c r="F24" s="174" t="str">
        <f>IF(B24&lt;=L24,"ДА","НЕ")</f>
        <v>ДА</v>
      </c>
      <c r="J24" s="59" t="str">
        <f>IF(B24&lt;=L10,"ДА","НЕ")</f>
        <v>ДА</v>
      </c>
      <c r="K24" s="45">
        <f>ROUND(IF(D24&lt;=340,IF(E24&lt;=112,110,(110+(E24-112)*0.4896)),IF(E24&lt;=112,((D24-340)*0.1632+110),(110+(D24-340)*0.1632+(E24-112)*0.4896))),0)</f>
        <v>110</v>
      </c>
      <c r="L24" s="45">
        <f>MIN(B24,K24,L10)</f>
        <v>110</v>
      </c>
    </row>
    <row r="25" spans="2:14" s="1" customFormat="1" ht="15.75" thickBot="1" x14ac:dyDescent="0.3">
      <c r="B25" s="136"/>
      <c r="C25" s="137"/>
      <c r="D25" s="125"/>
      <c r="E25" s="173"/>
      <c r="F25" s="175"/>
      <c r="J25" s="60"/>
      <c r="K25" s="46"/>
      <c r="L25" s="46"/>
    </row>
    <row r="26" spans="2:14" s="1" customFormat="1" ht="15.75" thickBot="1" x14ac:dyDescent="0.3"/>
    <row r="27" spans="2:14" s="1" customFormat="1" ht="90.75" customHeight="1" thickBot="1" x14ac:dyDescent="0.3">
      <c r="B27" s="176" t="s">
        <v>62</v>
      </c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8"/>
    </row>
    <row r="28" spans="2:14" s="1" customFormat="1" ht="15.75" x14ac:dyDescent="0.25">
      <c r="C28" s="24"/>
      <c r="D28"/>
    </row>
    <row r="29" spans="2:14" s="1" customFormat="1" ht="15.75" x14ac:dyDescent="0.25">
      <c r="C29"/>
      <c r="D29" s="24"/>
    </row>
    <row r="30" spans="2:14" ht="15.75" x14ac:dyDescent="0.25">
      <c r="C30" s="24"/>
    </row>
    <row r="31" spans="2:14" ht="15.75" x14ac:dyDescent="0.25">
      <c r="D31" s="24"/>
    </row>
    <row r="32" spans="2:14" ht="15.75" x14ac:dyDescent="0.25">
      <c r="C32" s="24"/>
    </row>
    <row r="33" spans="3:3" ht="15.75" x14ac:dyDescent="0.25">
      <c r="C33" s="23"/>
    </row>
  </sheetData>
  <sheetProtection password="B320" sheet="1" objects="1" scenarios="1"/>
  <mergeCells count="23">
    <mergeCell ref="B27:N27"/>
    <mergeCell ref="B3:G3"/>
    <mergeCell ref="B9:C9"/>
    <mergeCell ref="D9:E9"/>
    <mergeCell ref="F9:G9"/>
    <mergeCell ref="B17:F17"/>
    <mergeCell ref="B4:C8"/>
    <mergeCell ref="B10:C14"/>
    <mergeCell ref="D10:E14"/>
    <mergeCell ref="F10:G14"/>
    <mergeCell ref="D4:E8"/>
    <mergeCell ref="F4:G8"/>
    <mergeCell ref="L3:M3"/>
    <mergeCell ref="B23:C23"/>
    <mergeCell ref="E18:E22"/>
    <mergeCell ref="F18:F22"/>
    <mergeCell ref="B1:L1"/>
    <mergeCell ref="B24:C25"/>
    <mergeCell ref="D24:D25"/>
    <mergeCell ref="E24:E25"/>
    <mergeCell ref="F24:F25"/>
    <mergeCell ref="B18:C22"/>
    <mergeCell ref="D18:D22"/>
  </mergeCells>
  <dataValidations count="4">
    <dataValidation allowBlank="1" showErrorMessage="1" prompt="Включва всички площи, които се обработват в стопанството" sqref="L24 K24"/>
    <dataValidation allowBlank="1" showErrorMessage="1" sqref="B24:C25"/>
    <dataValidation type="whole" operator="lessThanOrEqual" allowBlank="1" showErrorMessage="1" prompt="Включва всички площи, които се обработват в стопанството" sqref="D24:D25">
      <formula1>D10+F10</formula1>
    </dataValidation>
    <dataValidation type="whole" operator="lessThanOrEqual" allowBlank="1" showErrorMessage="1" prompt="Включва всички площи, които се обработват в стопанството" sqref="E24:E25">
      <formula1>D10+F10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5"/>
  <sheetViews>
    <sheetView view="pageBreakPreview" topLeftCell="A19" zoomScaleNormal="100" zoomScaleSheetLayoutView="100" workbookViewId="0">
      <selection activeCell="F19" sqref="F19"/>
    </sheetView>
  </sheetViews>
  <sheetFormatPr defaultRowHeight="15" x14ac:dyDescent="0.25"/>
  <cols>
    <col min="1" max="1" width="99.7109375" style="4" customWidth="1"/>
    <col min="2" max="2" width="18.85546875" customWidth="1"/>
  </cols>
  <sheetData>
    <row r="1" spans="1:2" ht="44.25" customHeight="1" thickBot="1" x14ac:dyDescent="0.3">
      <c r="A1" s="10" t="s">
        <v>34</v>
      </c>
      <c r="B1" s="11" t="s">
        <v>37</v>
      </c>
    </row>
    <row r="2" spans="1:2" ht="15.75" thickBot="1" x14ac:dyDescent="0.3">
      <c r="A2" s="12" t="s">
        <v>1</v>
      </c>
      <c r="B2" s="8"/>
    </row>
    <row r="3" spans="1:2" ht="15.75" thickBot="1" x14ac:dyDescent="0.3">
      <c r="A3" s="5" t="s">
        <v>2</v>
      </c>
      <c r="B3" s="6"/>
    </row>
    <row r="4" spans="1:2" ht="15.75" thickBot="1" x14ac:dyDescent="0.3">
      <c r="A4" s="13" t="s">
        <v>3</v>
      </c>
      <c r="B4" s="14"/>
    </row>
    <row r="5" spans="1:2" ht="15.75" thickBot="1" x14ac:dyDescent="0.3">
      <c r="A5" s="67" t="s">
        <v>76</v>
      </c>
      <c r="B5" s="15" t="s">
        <v>38</v>
      </c>
    </row>
    <row r="6" spans="1:2" ht="15.75" thickBot="1" x14ac:dyDescent="0.3">
      <c r="A6" s="68" t="s">
        <v>77</v>
      </c>
      <c r="B6" s="15" t="s">
        <v>38</v>
      </c>
    </row>
    <row r="7" spans="1:2" ht="15.75" thickBot="1" x14ac:dyDescent="0.3">
      <c r="A7" s="68" t="s">
        <v>78</v>
      </c>
      <c r="B7" s="15" t="s">
        <v>38</v>
      </c>
    </row>
    <row r="8" spans="1:2" ht="15.75" thickBot="1" x14ac:dyDescent="0.3">
      <c r="A8" s="68" t="s">
        <v>79</v>
      </c>
      <c r="B8" s="15" t="s">
        <v>38</v>
      </c>
    </row>
    <row r="9" spans="1:2" ht="15.75" thickBot="1" x14ac:dyDescent="0.3">
      <c r="A9" s="68" t="s">
        <v>80</v>
      </c>
      <c r="B9" s="15" t="s">
        <v>38</v>
      </c>
    </row>
    <row r="10" spans="1:2" ht="15.75" thickBot="1" x14ac:dyDescent="0.3">
      <c r="A10" s="68" t="s">
        <v>81</v>
      </c>
      <c r="B10" s="15" t="s">
        <v>38</v>
      </c>
    </row>
    <row r="11" spans="1:2" ht="15.75" thickBot="1" x14ac:dyDescent="0.3">
      <c r="A11" s="68" t="s">
        <v>82</v>
      </c>
      <c r="B11" s="15" t="s">
        <v>38</v>
      </c>
    </row>
    <row r="12" spans="1:2" ht="15.75" thickBot="1" x14ac:dyDescent="0.3">
      <c r="A12" s="68" t="s">
        <v>83</v>
      </c>
      <c r="B12" s="15" t="s">
        <v>38</v>
      </c>
    </row>
    <row r="13" spans="1:2" ht="15.75" thickBot="1" x14ac:dyDescent="0.3">
      <c r="A13" s="68" t="s">
        <v>84</v>
      </c>
      <c r="B13" s="15" t="s">
        <v>38</v>
      </c>
    </row>
    <row r="14" spans="1:2" ht="15.75" thickBot="1" x14ac:dyDescent="0.3">
      <c r="A14" s="68" t="s">
        <v>85</v>
      </c>
      <c r="B14" s="15" t="s">
        <v>38</v>
      </c>
    </row>
    <row r="15" spans="1:2" ht="15.75" thickBot="1" x14ac:dyDescent="0.3">
      <c r="A15" s="68" t="s">
        <v>86</v>
      </c>
      <c r="B15" s="15" t="s">
        <v>38</v>
      </c>
    </row>
    <row r="16" spans="1:2" ht="15.75" thickBot="1" x14ac:dyDescent="0.3">
      <c r="A16" s="68" t="s">
        <v>87</v>
      </c>
      <c r="B16" s="15" t="s">
        <v>38</v>
      </c>
    </row>
    <row r="17" spans="1:2" ht="15.75" thickBot="1" x14ac:dyDescent="0.3">
      <c r="A17" s="68" t="s">
        <v>88</v>
      </c>
      <c r="B17" s="15" t="s">
        <v>38</v>
      </c>
    </row>
    <row r="18" spans="1:2" ht="15.75" thickBot="1" x14ac:dyDescent="0.3">
      <c r="A18" s="68" t="s">
        <v>89</v>
      </c>
      <c r="B18" s="15" t="s">
        <v>38</v>
      </c>
    </row>
    <row r="19" spans="1:2" ht="15.75" thickBot="1" x14ac:dyDescent="0.3">
      <c r="A19" s="68" t="s">
        <v>90</v>
      </c>
      <c r="B19" s="15" t="s">
        <v>38</v>
      </c>
    </row>
    <row r="20" spans="1:2" ht="15.75" thickBot="1" x14ac:dyDescent="0.3">
      <c r="A20" s="68" t="s">
        <v>91</v>
      </c>
      <c r="B20" s="15" t="s">
        <v>38</v>
      </c>
    </row>
    <row r="21" spans="1:2" ht="15.75" thickBot="1" x14ac:dyDescent="0.3">
      <c r="A21" s="68" t="s">
        <v>92</v>
      </c>
      <c r="B21" s="15" t="s">
        <v>38</v>
      </c>
    </row>
    <row r="22" spans="1:2" ht="15.75" thickBot="1" x14ac:dyDescent="0.3">
      <c r="A22" s="68" t="s">
        <v>93</v>
      </c>
      <c r="B22" s="15" t="s">
        <v>38</v>
      </c>
    </row>
    <row r="23" spans="1:2" ht="15.75" thickBot="1" x14ac:dyDescent="0.3">
      <c r="A23" s="68" t="s">
        <v>94</v>
      </c>
      <c r="B23" s="15" t="s">
        <v>38</v>
      </c>
    </row>
    <row r="24" spans="1:2" ht="15.75" thickBot="1" x14ac:dyDescent="0.3">
      <c r="A24" s="13" t="s">
        <v>4</v>
      </c>
      <c r="B24" s="16"/>
    </row>
    <row r="25" spans="1:2" ht="15.75" thickBot="1" x14ac:dyDescent="0.3">
      <c r="A25" s="68" t="s">
        <v>95</v>
      </c>
      <c r="B25" s="15" t="s">
        <v>38</v>
      </c>
    </row>
    <row r="26" spans="1:2" ht="15.75" thickBot="1" x14ac:dyDescent="0.3">
      <c r="A26" s="68" t="s">
        <v>96</v>
      </c>
      <c r="B26" s="15" t="s">
        <v>38</v>
      </c>
    </row>
    <row r="27" spans="1:2" ht="15.75" thickBot="1" x14ac:dyDescent="0.3">
      <c r="A27" s="68" t="s">
        <v>97</v>
      </c>
      <c r="B27" s="15" t="s">
        <v>38</v>
      </c>
    </row>
    <row r="28" spans="1:2" ht="15.75" thickBot="1" x14ac:dyDescent="0.3">
      <c r="A28" s="68" t="s">
        <v>98</v>
      </c>
      <c r="B28" s="15" t="s">
        <v>38</v>
      </c>
    </row>
    <row r="29" spans="1:2" ht="15.75" thickBot="1" x14ac:dyDescent="0.3">
      <c r="A29" s="68" t="s">
        <v>99</v>
      </c>
      <c r="B29" s="15" t="s">
        <v>38</v>
      </c>
    </row>
    <row r="30" spans="1:2" ht="15.75" thickBot="1" x14ac:dyDescent="0.3">
      <c r="A30" s="68" t="s">
        <v>100</v>
      </c>
      <c r="B30" s="15" t="s">
        <v>38</v>
      </c>
    </row>
    <row r="31" spans="1:2" ht="15.75" thickBot="1" x14ac:dyDescent="0.3">
      <c r="A31" s="68" t="s">
        <v>101</v>
      </c>
      <c r="B31" s="15" t="s">
        <v>38</v>
      </c>
    </row>
    <row r="32" spans="1:2" ht="15.75" thickBot="1" x14ac:dyDescent="0.3">
      <c r="A32" s="68" t="s">
        <v>102</v>
      </c>
      <c r="B32" s="15" t="s">
        <v>38</v>
      </c>
    </row>
    <row r="33" spans="1:2" ht="15.75" thickBot="1" x14ac:dyDescent="0.3">
      <c r="A33" s="13" t="s">
        <v>103</v>
      </c>
      <c r="B33" s="16" t="s">
        <v>38</v>
      </c>
    </row>
    <row r="34" spans="1:2" ht="15.75" thickBot="1" x14ac:dyDescent="0.3">
      <c r="A34" s="5" t="s">
        <v>5</v>
      </c>
      <c r="B34" s="17"/>
    </row>
    <row r="35" spans="1:2" ht="15.75" thickBot="1" x14ac:dyDescent="0.3">
      <c r="A35" s="13" t="s">
        <v>6</v>
      </c>
      <c r="B35" s="16"/>
    </row>
    <row r="36" spans="1:2" s="69" customFormat="1" ht="15.75" thickBot="1" x14ac:dyDescent="0.3">
      <c r="A36" s="67" t="s">
        <v>104</v>
      </c>
      <c r="B36" s="15" t="s">
        <v>38</v>
      </c>
    </row>
    <row r="37" spans="1:2" s="69" customFormat="1" ht="15.75" thickBot="1" x14ac:dyDescent="0.3">
      <c r="A37" s="68" t="s">
        <v>105</v>
      </c>
      <c r="B37" s="15" t="s">
        <v>38</v>
      </c>
    </row>
    <row r="38" spans="1:2" s="69" customFormat="1" ht="15.75" thickBot="1" x14ac:dyDescent="0.3">
      <c r="A38" s="68" t="s">
        <v>106</v>
      </c>
      <c r="B38" s="15" t="s">
        <v>38</v>
      </c>
    </row>
    <row r="39" spans="1:2" s="69" customFormat="1" ht="15.75" thickBot="1" x14ac:dyDescent="0.3">
      <c r="A39" s="68" t="s">
        <v>107</v>
      </c>
      <c r="B39" s="15" t="s">
        <v>38</v>
      </c>
    </row>
    <row r="40" spans="1:2" s="69" customFormat="1" ht="15.75" thickBot="1" x14ac:dyDescent="0.3">
      <c r="A40" s="68" t="s">
        <v>108</v>
      </c>
      <c r="B40" s="15" t="s">
        <v>38</v>
      </c>
    </row>
    <row r="41" spans="1:2" s="69" customFormat="1" ht="15.75" thickBot="1" x14ac:dyDescent="0.3">
      <c r="A41" s="68" t="s">
        <v>109</v>
      </c>
      <c r="B41" s="15" t="s">
        <v>38</v>
      </c>
    </row>
    <row r="42" spans="1:2" s="69" customFormat="1" ht="15.75" thickBot="1" x14ac:dyDescent="0.3">
      <c r="A42" s="68" t="s">
        <v>110</v>
      </c>
      <c r="B42" s="15" t="s">
        <v>38</v>
      </c>
    </row>
    <row r="43" spans="1:2" s="69" customFormat="1" ht="15.75" thickBot="1" x14ac:dyDescent="0.3">
      <c r="A43" s="68" t="s">
        <v>111</v>
      </c>
      <c r="B43" s="15" t="s">
        <v>38</v>
      </c>
    </row>
    <row r="44" spans="1:2" s="69" customFormat="1" ht="15.75" thickBot="1" x14ac:dyDescent="0.3">
      <c r="A44" s="68" t="s">
        <v>112</v>
      </c>
      <c r="B44" s="15" t="s">
        <v>38</v>
      </c>
    </row>
    <row r="45" spans="1:2" s="70" customFormat="1" ht="15.75" thickBot="1" x14ac:dyDescent="0.3">
      <c r="A45" s="13" t="s">
        <v>7</v>
      </c>
      <c r="B45" s="16"/>
    </row>
    <row r="46" spans="1:2" s="71" customFormat="1" ht="15.75" thickBot="1" x14ac:dyDescent="0.3">
      <c r="A46" s="68" t="s">
        <v>113</v>
      </c>
      <c r="B46" s="15" t="s">
        <v>38</v>
      </c>
    </row>
    <row r="47" spans="1:2" s="71" customFormat="1" ht="15.75" thickBot="1" x14ac:dyDescent="0.3">
      <c r="A47" s="68" t="s">
        <v>114</v>
      </c>
      <c r="B47" s="15" t="s">
        <v>38</v>
      </c>
    </row>
    <row r="48" spans="1:2" s="71" customFormat="1" ht="15.75" thickBot="1" x14ac:dyDescent="0.3">
      <c r="A48" s="68" t="s">
        <v>115</v>
      </c>
      <c r="B48" s="15" t="s">
        <v>38</v>
      </c>
    </row>
    <row r="49" spans="1:2" s="71" customFormat="1" ht="15.75" thickBot="1" x14ac:dyDescent="0.3">
      <c r="A49" s="68" t="s">
        <v>116</v>
      </c>
      <c r="B49" s="15" t="s">
        <v>38</v>
      </c>
    </row>
    <row r="50" spans="1:2" s="71" customFormat="1" ht="15.75" thickBot="1" x14ac:dyDescent="0.3">
      <c r="A50" s="68" t="s">
        <v>117</v>
      </c>
      <c r="B50" s="15" t="s">
        <v>38</v>
      </c>
    </row>
    <row r="51" spans="1:2" s="71" customFormat="1" ht="15.75" thickBot="1" x14ac:dyDescent="0.3">
      <c r="A51" s="68" t="s">
        <v>118</v>
      </c>
      <c r="B51" s="15" t="s">
        <v>38</v>
      </c>
    </row>
    <row r="52" spans="1:2" s="71" customFormat="1" ht="15.75" thickBot="1" x14ac:dyDescent="0.3">
      <c r="A52" s="68" t="s">
        <v>119</v>
      </c>
      <c r="B52" s="15" t="s">
        <v>38</v>
      </c>
    </row>
    <row r="53" spans="1:2" s="71" customFormat="1" ht="15.75" thickBot="1" x14ac:dyDescent="0.3">
      <c r="A53" s="68" t="s">
        <v>120</v>
      </c>
      <c r="B53" s="15" t="s">
        <v>38</v>
      </c>
    </row>
    <row r="54" spans="1:2" s="71" customFormat="1" ht="15.75" thickBot="1" x14ac:dyDescent="0.3">
      <c r="A54" s="68" t="s">
        <v>121</v>
      </c>
      <c r="B54" s="15" t="s">
        <v>38</v>
      </c>
    </row>
    <row r="55" spans="1:2" ht="15.75" thickBot="1" x14ac:dyDescent="0.3">
      <c r="A55" s="13" t="s">
        <v>8</v>
      </c>
      <c r="B55" s="16"/>
    </row>
    <row r="56" spans="1:2" ht="15.75" thickBot="1" x14ac:dyDescent="0.3">
      <c r="A56" s="67" t="s">
        <v>122</v>
      </c>
      <c r="B56" s="15" t="s">
        <v>38</v>
      </c>
    </row>
    <row r="57" spans="1:2" ht="15.75" thickBot="1" x14ac:dyDescent="0.3">
      <c r="A57" s="68" t="s">
        <v>123</v>
      </c>
      <c r="B57" s="15" t="s">
        <v>38</v>
      </c>
    </row>
    <row r="58" spans="1:2" ht="15.75" thickBot="1" x14ac:dyDescent="0.3">
      <c r="A58" s="68" t="s">
        <v>124</v>
      </c>
      <c r="B58" s="15" t="s">
        <v>38</v>
      </c>
    </row>
    <row r="59" spans="1:2" ht="15.75" thickBot="1" x14ac:dyDescent="0.3">
      <c r="A59" s="68" t="s">
        <v>125</v>
      </c>
      <c r="B59" s="15" t="s">
        <v>38</v>
      </c>
    </row>
    <row r="60" spans="1:2" ht="15.75" thickBot="1" x14ac:dyDescent="0.3">
      <c r="A60" s="13" t="s">
        <v>9</v>
      </c>
      <c r="B60" s="16"/>
    </row>
    <row r="61" spans="1:2" s="69" customFormat="1" ht="15.75" thickBot="1" x14ac:dyDescent="0.3">
      <c r="A61" s="67" t="s">
        <v>126</v>
      </c>
      <c r="B61" s="15" t="s">
        <v>38</v>
      </c>
    </row>
    <row r="62" spans="1:2" s="69" customFormat="1" ht="15.75" thickBot="1" x14ac:dyDescent="0.3">
      <c r="A62" s="68" t="s">
        <v>127</v>
      </c>
      <c r="B62" s="15" t="s">
        <v>38</v>
      </c>
    </row>
    <row r="63" spans="1:2" s="69" customFormat="1" ht="15.75" thickBot="1" x14ac:dyDescent="0.3">
      <c r="A63" s="68" t="s">
        <v>128</v>
      </c>
      <c r="B63" s="15" t="s">
        <v>38</v>
      </c>
    </row>
    <row r="64" spans="1:2" s="69" customFormat="1" ht="15.75" thickBot="1" x14ac:dyDescent="0.3">
      <c r="A64" s="68" t="s">
        <v>129</v>
      </c>
      <c r="B64" s="15" t="s">
        <v>38</v>
      </c>
    </row>
    <row r="65" spans="1:2" s="69" customFormat="1" ht="15.75" thickBot="1" x14ac:dyDescent="0.3">
      <c r="A65" s="68" t="s">
        <v>130</v>
      </c>
      <c r="B65" s="15" t="s">
        <v>38</v>
      </c>
    </row>
    <row r="66" spans="1:2" s="69" customFormat="1" ht="15.75" thickBot="1" x14ac:dyDescent="0.3">
      <c r="A66" s="68" t="s">
        <v>131</v>
      </c>
      <c r="B66" s="15" t="s">
        <v>38</v>
      </c>
    </row>
    <row r="67" spans="1:2" s="69" customFormat="1" ht="15.75" thickBot="1" x14ac:dyDescent="0.3">
      <c r="A67" s="68" t="s">
        <v>132</v>
      </c>
      <c r="B67" s="15" t="s">
        <v>38</v>
      </c>
    </row>
    <row r="68" spans="1:2" s="69" customFormat="1" ht="15.75" thickBot="1" x14ac:dyDescent="0.3">
      <c r="A68" s="68" t="s">
        <v>133</v>
      </c>
      <c r="B68" s="15" t="s">
        <v>38</v>
      </c>
    </row>
    <row r="69" spans="1:2" s="69" customFormat="1" ht="15.75" thickBot="1" x14ac:dyDescent="0.3">
      <c r="A69" s="68" t="s">
        <v>134</v>
      </c>
      <c r="B69" s="15" t="s">
        <v>38</v>
      </c>
    </row>
    <row r="70" spans="1:2" s="69" customFormat="1" ht="15.75" thickBot="1" x14ac:dyDescent="0.3">
      <c r="A70" s="68" t="s">
        <v>135</v>
      </c>
      <c r="B70" s="15" t="s">
        <v>38</v>
      </c>
    </row>
    <row r="71" spans="1:2" ht="15.75" thickBot="1" x14ac:dyDescent="0.3">
      <c r="A71" s="68" t="s">
        <v>136</v>
      </c>
      <c r="B71" s="15" t="s">
        <v>38</v>
      </c>
    </row>
    <row r="72" spans="1:2" ht="15.75" thickBot="1" x14ac:dyDescent="0.3">
      <c r="A72" s="68" t="s">
        <v>137</v>
      </c>
      <c r="B72" s="15" t="s">
        <v>38</v>
      </c>
    </row>
    <row r="73" spans="1:2" ht="15.75" thickBot="1" x14ac:dyDescent="0.3">
      <c r="A73" s="13" t="s">
        <v>138</v>
      </c>
      <c r="B73" s="16" t="s">
        <v>38</v>
      </c>
    </row>
    <row r="74" spans="1:2" ht="15.75" thickBot="1" x14ac:dyDescent="0.3">
      <c r="A74" s="5" t="s">
        <v>10</v>
      </c>
      <c r="B74" s="17"/>
    </row>
    <row r="75" spans="1:2" ht="15.75" thickBot="1" x14ac:dyDescent="0.3">
      <c r="A75" s="13" t="s">
        <v>11</v>
      </c>
      <c r="B75" s="16"/>
    </row>
    <row r="76" spans="1:2" ht="15.75" thickBot="1" x14ac:dyDescent="0.3">
      <c r="A76" s="67" t="s">
        <v>139</v>
      </c>
      <c r="B76" s="15" t="s">
        <v>38</v>
      </c>
    </row>
    <row r="77" spans="1:2" ht="15.75" thickBot="1" x14ac:dyDescent="0.3">
      <c r="A77" s="68" t="s">
        <v>140</v>
      </c>
      <c r="B77" s="15" t="s">
        <v>38</v>
      </c>
    </row>
    <row r="78" spans="1:2" ht="15.75" thickBot="1" x14ac:dyDescent="0.3">
      <c r="A78" s="68" t="s">
        <v>141</v>
      </c>
      <c r="B78" s="15" t="s">
        <v>38</v>
      </c>
    </row>
    <row r="79" spans="1:2" ht="15.75" thickBot="1" x14ac:dyDescent="0.3">
      <c r="A79" s="68" t="s">
        <v>142</v>
      </c>
      <c r="B79" s="15" t="s">
        <v>38</v>
      </c>
    </row>
    <row r="80" spans="1:2" ht="15.75" thickBot="1" x14ac:dyDescent="0.3">
      <c r="A80" s="68" t="s">
        <v>143</v>
      </c>
      <c r="B80" s="15" t="s">
        <v>38</v>
      </c>
    </row>
    <row r="81" spans="1:2" ht="15.75" thickBot="1" x14ac:dyDescent="0.3">
      <c r="A81" s="68" t="s">
        <v>144</v>
      </c>
      <c r="B81" s="15" t="s">
        <v>38</v>
      </c>
    </row>
    <row r="82" spans="1:2" ht="15.75" thickBot="1" x14ac:dyDescent="0.3">
      <c r="A82" s="68" t="s">
        <v>145</v>
      </c>
      <c r="B82" s="15" t="s">
        <v>38</v>
      </c>
    </row>
    <row r="83" spans="1:2" ht="15.75" thickBot="1" x14ac:dyDescent="0.3">
      <c r="A83" s="68" t="s">
        <v>146</v>
      </c>
      <c r="B83" s="15" t="s">
        <v>38</v>
      </c>
    </row>
    <row r="84" spans="1:2" ht="15.75" thickBot="1" x14ac:dyDescent="0.3">
      <c r="A84" s="68" t="s">
        <v>147</v>
      </c>
      <c r="B84" s="15" t="s">
        <v>38</v>
      </c>
    </row>
    <row r="85" spans="1:2" ht="15.75" thickBot="1" x14ac:dyDescent="0.3">
      <c r="A85" s="68" t="s">
        <v>148</v>
      </c>
      <c r="B85" s="15" t="s">
        <v>38</v>
      </c>
    </row>
    <row r="86" spans="1:2" ht="15.75" thickBot="1" x14ac:dyDescent="0.3">
      <c r="A86" s="68" t="s">
        <v>149</v>
      </c>
      <c r="B86" s="15" t="s">
        <v>38</v>
      </c>
    </row>
    <row r="87" spans="1:2" ht="15.75" thickBot="1" x14ac:dyDescent="0.3">
      <c r="A87" s="68" t="s">
        <v>150</v>
      </c>
      <c r="B87" s="15" t="s">
        <v>38</v>
      </c>
    </row>
    <row r="88" spans="1:2" ht="15.75" thickBot="1" x14ac:dyDescent="0.3">
      <c r="A88" s="13" t="s">
        <v>12</v>
      </c>
      <c r="B88" s="16"/>
    </row>
    <row r="89" spans="1:2" ht="15.75" thickBot="1" x14ac:dyDescent="0.3">
      <c r="A89" s="68" t="s">
        <v>151</v>
      </c>
      <c r="B89" s="15" t="s">
        <v>38</v>
      </c>
    </row>
    <row r="90" spans="1:2" ht="15.75" thickBot="1" x14ac:dyDescent="0.3">
      <c r="A90" s="68" t="s">
        <v>152</v>
      </c>
      <c r="B90" s="15" t="s">
        <v>38</v>
      </c>
    </row>
    <row r="91" spans="1:2" ht="15.75" thickBot="1" x14ac:dyDescent="0.3">
      <c r="A91" s="68" t="s">
        <v>153</v>
      </c>
      <c r="B91" s="15" t="s">
        <v>38</v>
      </c>
    </row>
    <row r="92" spans="1:2" ht="15.75" thickBot="1" x14ac:dyDescent="0.3">
      <c r="A92" s="68" t="s">
        <v>154</v>
      </c>
      <c r="B92" s="15" t="s">
        <v>38</v>
      </c>
    </row>
    <row r="93" spans="1:2" ht="15.75" thickBot="1" x14ac:dyDescent="0.3">
      <c r="A93" s="68" t="s">
        <v>155</v>
      </c>
      <c r="B93" s="15" t="s">
        <v>38</v>
      </c>
    </row>
    <row r="94" spans="1:2" ht="15.75" thickBot="1" x14ac:dyDescent="0.3">
      <c r="A94" s="68" t="s">
        <v>156</v>
      </c>
      <c r="B94" s="15" t="s">
        <v>38</v>
      </c>
    </row>
    <row r="95" spans="1:2" ht="15.75" thickBot="1" x14ac:dyDescent="0.3">
      <c r="A95" s="68" t="s">
        <v>157</v>
      </c>
      <c r="B95" s="15" t="s">
        <v>38</v>
      </c>
    </row>
    <row r="96" spans="1:2" ht="15.75" thickBot="1" x14ac:dyDescent="0.3">
      <c r="A96" s="68" t="s">
        <v>158</v>
      </c>
      <c r="B96" s="15" t="s">
        <v>38</v>
      </c>
    </row>
    <row r="97" spans="1:2" ht="15.75" thickBot="1" x14ac:dyDescent="0.3">
      <c r="A97" s="13" t="s">
        <v>39</v>
      </c>
      <c r="B97" s="16" t="s">
        <v>38</v>
      </c>
    </row>
    <row r="98" spans="1:2" ht="15.75" thickBot="1" x14ac:dyDescent="0.3">
      <c r="A98" s="5" t="s">
        <v>13</v>
      </c>
      <c r="B98" s="17"/>
    </row>
    <row r="99" spans="1:2" ht="15.75" thickBot="1" x14ac:dyDescent="0.3">
      <c r="A99" s="13" t="s">
        <v>14</v>
      </c>
      <c r="B99" s="16"/>
    </row>
    <row r="100" spans="1:2" ht="15.75" thickBot="1" x14ac:dyDescent="0.3">
      <c r="A100" s="67" t="s">
        <v>159</v>
      </c>
      <c r="B100" s="15" t="s">
        <v>40</v>
      </c>
    </row>
    <row r="101" spans="1:2" ht="15.75" thickBot="1" x14ac:dyDescent="0.3">
      <c r="A101" s="68" t="s">
        <v>160</v>
      </c>
      <c r="B101" s="15" t="s">
        <v>40</v>
      </c>
    </row>
    <row r="102" spans="1:2" ht="15.75" thickBot="1" x14ac:dyDescent="0.3">
      <c r="A102" s="68" t="s">
        <v>161</v>
      </c>
      <c r="B102" s="15" t="s">
        <v>40</v>
      </c>
    </row>
    <row r="103" spans="1:2" ht="15.75" thickBot="1" x14ac:dyDescent="0.3">
      <c r="A103" s="68" t="s">
        <v>162</v>
      </c>
      <c r="B103" s="15" t="s">
        <v>40</v>
      </c>
    </row>
    <row r="104" spans="1:2" ht="15.75" thickBot="1" x14ac:dyDescent="0.3">
      <c r="A104" s="68" t="s">
        <v>163</v>
      </c>
      <c r="B104" s="15" t="s">
        <v>40</v>
      </c>
    </row>
    <row r="105" spans="1:2" ht="15.75" thickBot="1" x14ac:dyDescent="0.3">
      <c r="A105" s="68" t="s">
        <v>164</v>
      </c>
      <c r="B105" s="15" t="s">
        <v>40</v>
      </c>
    </row>
    <row r="106" spans="1:2" ht="15.75" thickBot="1" x14ac:dyDescent="0.3">
      <c r="A106" s="68" t="s">
        <v>165</v>
      </c>
      <c r="B106" s="15" t="s">
        <v>40</v>
      </c>
    </row>
    <row r="107" spans="1:2" ht="15.75" thickBot="1" x14ac:dyDescent="0.3">
      <c r="A107" s="68" t="s">
        <v>166</v>
      </c>
      <c r="B107" s="15" t="s">
        <v>40</v>
      </c>
    </row>
    <row r="108" spans="1:2" ht="15.75" thickBot="1" x14ac:dyDescent="0.3">
      <c r="A108" s="68" t="s">
        <v>167</v>
      </c>
      <c r="B108" s="15" t="s">
        <v>40</v>
      </c>
    </row>
    <row r="109" spans="1:2" ht="15.75" thickBot="1" x14ac:dyDescent="0.3">
      <c r="A109" s="68" t="s">
        <v>168</v>
      </c>
      <c r="B109" s="15" t="s">
        <v>40</v>
      </c>
    </row>
    <row r="110" spans="1:2" ht="15.75" thickBot="1" x14ac:dyDescent="0.3">
      <c r="A110" s="68" t="s">
        <v>169</v>
      </c>
      <c r="B110" s="15" t="s">
        <v>40</v>
      </c>
    </row>
    <row r="111" spans="1:2" ht="15.75" thickBot="1" x14ac:dyDescent="0.3">
      <c r="A111" s="68" t="s">
        <v>170</v>
      </c>
      <c r="B111" s="15" t="s">
        <v>40</v>
      </c>
    </row>
    <row r="112" spans="1:2" ht="15.75" thickBot="1" x14ac:dyDescent="0.3">
      <c r="A112" s="68" t="s">
        <v>171</v>
      </c>
      <c r="B112" s="15" t="s">
        <v>40</v>
      </c>
    </row>
    <row r="113" spans="1:2" ht="15.75" thickBot="1" x14ac:dyDescent="0.3">
      <c r="A113" s="68" t="s">
        <v>172</v>
      </c>
      <c r="B113" s="15" t="s">
        <v>40</v>
      </c>
    </row>
    <row r="114" spans="1:2" ht="15.75" thickBot="1" x14ac:dyDescent="0.3">
      <c r="A114" s="68" t="s">
        <v>173</v>
      </c>
      <c r="B114" s="15" t="s">
        <v>40</v>
      </c>
    </row>
    <row r="115" spans="1:2" ht="15.75" thickBot="1" x14ac:dyDescent="0.3">
      <c r="A115" s="68" t="s">
        <v>174</v>
      </c>
      <c r="B115" s="15" t="s">
        <v>40</v>
      </c>
    </row>
    <row r="116" spans="1:2" ht="15.75" thickBot="1" x14ac:dyDescent="0.3">
      <c r="A116" s="13" t="s">
        <v>15</v>
      </c>
      <c r="B116" s="16"/>
    </row>
    <row r="117" spans="1:2" ht="15.75" thickBot="1" x14ac:dyDescent="0.3">
      <c r="A117" s="67" t="s">
        <v>175</v>
      </c>
      <c r="B117" s="15" t="s">
        <v>40</v>
      </c>
    </row>
    <row r="118" spans="1:2" ht="15.75" thickBot="1" x14ac:dyDescent="0.3">
      <c r="A118" s="68" t="s">
        <v>176</v>
      </c>
      <c r="B118" s="15" t="s">
        <v>40</v>
      </c>
    </row>
    <row r="119" spans="1:2" ht="15.75" thickBot="1" x14ac:dyDescent="0.3">
      <c r="A119" s="68" t="s">
        <v>177</v>
      </c>
      <c r="B119" s="15" t="s">
        <v>40</v>
      </c>
    </row>
    <row r="120" spans="1:2" ht="15.75" thickBot="1" x14ac:dyDescent="0.3">
      <c r="A120" s="68" t="s">
        <v>178</v>
      </c>
      <c r="B120" s="15" t="s">
        <v>40</v>
      </c>
    </row>
    <row r="121" spans="1:2" ht="15.75" thickBot="1" x14ac:dyDescent="0.3">
      <c r="A121" s="68" t="s">
        <v>179</v>
      </c>
      <c r="B121" s="15" t="s">
        <v>40</v>
      </c>
    </row>
    <row r="122" spans="1:2" ht="15.75" thickBot="1" x14ac:dyDescent="0.3">
      <c r="A122" s="68" t="s">
        <v>180</v>
      </c>
      <c r="B122" s="15" t="s">
        <v>40</v>
      </c>
    </row>
    <row r="123" spans="1:2" ht="15.75" thickBot="1" x14ac:dyDescent="0.3">
      <c r="A123" s="68" t="s">
        <v>181</v>
      </c>
      <c r="B123" s="15" t="s">
        <v>40</v>
      </c>
    </row>
    <row r="124" spans="1:2" ht="15.75" thickBot="1" x14ac:dyDescent="0.3">
      <c r="A124" s="68" t="s">
        <v>182</v>
      </c>
      <c r="B124" s="15" t="s">
        <v>40</v>
      </c>
    </row>
    <row r="125" spans="1:2" ht="15.75" thickBot="1" x14ac:dyDescent="0.3">
      <c r="A125" s="13" t="s">
        <v>16</v>
      </c>
      <c r="B125" s="16"/>
    </row>
    <row r="126" spans="1:2" ht="15.75" thickBot="1" x14ac:dyDescent="0.3">
      <c r="A126" s="67" t="s">
        <v>183</v>
      </c>
      <c r="B126" s="15" t="s">
        <v>40</v>
      </c>
    </row>
    <row r="127" spans="1:2" ht="15.75" thickBot="1" x14ac:dyDescent="0.3">
      <c r="A127" s="68" t="s">
        <v>184</v>
      </c>
      <c r="B127" s="15" t="s">
        <v>40</v>
      </c>
    </row>
    <row r="128" spans="1:2" ht="15.75" thickBot="1" x14ac:dyDescent="0.3">
      <c r="A128" s="68" t="s">
        <v>185</v>
      </c>
      <c r="B128" s="15" t="s">
        <v>40</v>
      </c>
    </row>
    <row r="129" spans="1:2" ht="15.75" thickBot="1" x14ac:dyDescent="0.3">
      <c r="A129" s="68" t="s">
        <v>186</v>
      </c>
      <c r="B129" s="15" t="s">
        <v>40</v>
      </c>
    </row>
    <row r="130" spans="1:2" ht="15.75" thickBot="1" x14ac:dyDescent="0.3">
      <c r="A130" s="68" t="s">
        <v>187</v>
      </c>
      <c r="B130" s="15" t="s">
        <v>40</v>
      </c>
    </row>
    <row r="131" spans="1:2" ht="15.75" thickBot="1" x14ac:dyDescent="0.3">
      <c r="A131" s="68" t="s">
        <v>188</v>
      </c>
      <c r="B131" s="15" t="s">
        <v>40</v>
      </c>
    </row>
    <row r="132" spans="1:2" ht="15.75" thickBot="1" x14ac:dyDescent="0.3">
      <c r="A132" s="68" t="s">
        <v>189</v>
      </c>
      <c r="B132" s="15" t="s">
        <v>40</v>
      </c>
    </row>
    <row r="133" spans="1:2" ht="15.75" thickBot="1" x14ac:dyDescent="0.3">
      <c r="A133" s="13" t="s">
        <v>17</v>
      </c>
      <c r="B133" s="16"/>
    </row>
    <row r="134" spans="1:2" ht="15.75" thickBot="1" x14ac:dyDescent="0.3">
      <c r="A134" s="67" t="s">
        <v>190</v>
      </c>
      <c r="B134" s="15" t="s">
        <v>40</v>
      </c>
    </row>
    <row r="135" spans="1:2" ht="15.75" thickBot="1" x14ac:dyDescent="0.3">
      <c r="A135" s="68" t="s">
        <v>191</v>
      </c>
      <c r="B135" s="15" t="s">
        <v>40</v>
      </c>
    </row>
    <row r="136" spans="1:2" ht="15.75" thickBot="1" x14ac:dyDescent="0.3">
      <c r="A136" s="68" t="s">
        <v>192</v>
      </c>
      <c r="B136" s="15" t="s">
        <v>40</v>
      </c>
    </row>
    <row r="137" spans="1:2" ht="15.75" thickBot="1" x14ac:dyDescent="0.3">
      <c r="A137" s="68" t="s">
        <v>193</v>
      </c>
      <c r="B137" s="15" t="s">
        <v>40</v>
      </c>
    </row>
    <row r="138" spans="1:2" ht="15.75" thickBot="1" x14ac:dyDescent="0.3">
      <c r="A138" s="68" t="s">
        <v>194</v>
      </c>
      <c r="B138" s="15" t="s">
        <v>40</v>
      </c>
    </row>
    <row r="139" spans="1:2" ht="15.75" thickBot="1" x14ac:dyDescent="0.3">
      <c r="A139" s="68" t="s">
        <v>195</v>
      </c>
      <c r="B139" s="15" t="s">
        <v>40</v>
      </c>
    </row>
    <row r="140" spans="1:2" ht="15.75" thickBot="1" x14ac:dyDescent="0.3">
      <c r="A140" s="13" t="s">
        <v>196</v>
      </c>
      <c r="B140" s="16"/>
    </row>
    <row r="141" spans="1:2" ht="15.75" thickBot="1" x14ac:dyDescent="0.3">
      <c r="A141" s="67" t="s">
        <v>197</v>
      </c>
      <c r="B141" s="15" t="s">
        <v>40</v>
      </c>
    </row>
    <row r="142" spans="1:2" ht="15.75" thickBot="1" x14ac:dyDescent="0.3">
      <c r="A142" s="68" t="s">
        <v>198</v>
      </c>
      <c r="B142" s="15" t="s">
        <v>40</v>
      </c>
    </row>
    <row r="143" spans="1:2" ht="15.75" thickBot="1" x14ac:dyDescent="0.3">
      <c r="A143" s="68" t="s">
        <v>199</v>
      </c>
      <c r="B143" s="15" t="s">
        <v>40</v>
      </c>
    </row>
    <row r="144" spans="1:2" ht="15.75" thickBot="1" x14ac:dyDescent="0.3">
      <c r="A144" s="13" t="s">
        <v>200</v>
      </c>
      <c r="B144" s="16" t="s">
        <v>40</v>
      </c>
    </row>
    <row r="145" spans="1:2" ht="15.75" thickBot="1" x14ac:dyDescent="0.3">
      <c r="A145" s="5" t="s">
        <v>18</v>
      </c>
      <c r="B145" s="17" t="s">
        <v>40</v>
      </c>
    </row>
    <row r="146" spans="1:2" ht="15.75" thickBot="1" x14ac:dyDescent="0.3">
      <c r="A146" s="5" t="s">
        <v>19</v>
      </c>
      <c r="B146" s="17"/>
    </row>
    <row r="147" spans="1:2" s="69" customFormat="1" ht="15.75" thickBot="1" x14ac:dyDescent="0.3">
      <c r="A147" s="67" t="s">
        <v>201</v>
      </c>
      <c r="B147" s="15" t="s">
        <v>40</v>
      </c>
    </row>
    <row r="148" spans="1:2" s="69" customFormat="1" ht="15.75" thickBot="1" x14ac:dyDescent="0.3">
      <c r="A148" s="68" t="s">
        <v>202</v>
      </c>
      <c r="B148" s="15" t="s">
        <v>40</v>
      </c>
    </row>
    <row r="149" spans="1:2" s="69" customFormat="1" ht="15.75" thickBot="1" x14ac:dyDescent="0.3">
      <c r="A149" s="68" t="s">
        <v>203</v>
      </c>
      <c r="B149" s="15" t="s">
        <v>40</v>
      </c>
    </row>
    <row r="150" spans="1:2" s="69" customFormat="1" ht="15.75" thickBot="1" x14ac:dyDescent="0.3">
      <c r="A150" s="68" t="s">
        <v>204</v>
      </c>
      <c r="B150" s="15" t="s">
        <v>40</v>
      </c>
    </row>
    <row r="151" spans="1:2" s="69" customFormat="1" ht="15.75" thickBot="1" x14ac:dyDescent="0.3">
      <c r="A151" s="68" t="s">
        <v>205</v>
      </c>
      <c r="B151" s="15" t="s">
        <v>40</v>
      </c>
    </row>
    <row r="152" spans="1:2" ht="15.75" thickBot="1" x14ac:dyDescent="0.3">
      <c r="A152" s="5" t="s">
        <v>20</v>
      </c>
      <c r="B152" s="17"/>
    </row>
    <row r="153" spans="1:2" ht="15.75" thickBot="1" x14ac:dyDescent="0.3">
      <c r="A153" s="67" t="s">
        <v>206</v>
      </c>
      <c r="B153" s="15" t="s">
        <v>40</v>
      </c>
    </row>
    <row r="154" spans="1:2" ht="15.75" thickBot="1" x14ac:dyDescent="0.3">
      <c r="A154" s="68" t="s">
        <v>110</v>
      </c>
      <c r="B154" s="15" t="s">
        <v>40</v>
      </c>
    </row>
    <row r="155" spans="1:2" ht="15.75" thickBot="1" x14ac:dyDescent="0.3">
      <c r="A155" s="68" t="s">
        <v>140</v>
      </c>
      <c r="B155" s="15" t="s">
        <v>40</v>
      </c>
    </row>
    <row r="156" spans="1:2" ht="15.75" thickBot="1" x14ac:dyDescent="0.3">
      <c r="A156" s="68" t="s">
        <v>104</v>
      </c>
      <c r="B156" s="15" t="s">
        <v>40</v>
      </c>
    </row>
    <row r="157" spans="1:2" ht="15.75" thickBot="1" x14ac:dyDescent="0.3">
      <c r="A157" s="68" t="s">
        <v>105</v>
      </c>
      <c r="B157" s="15" t="s">
        <v>40</v>
      </c>
    </row>
    <row r="158" spans="1:2" ht="15.75" thickBot="1" x14ac:dyDescent="0.3">
      <c r="A158" s="68" t="s">
        <v>111</v>
      </c>
      <c r="B158" s="15" t="s">
        <v>40</v>
      </c>
    </row>
    <row r="159" spans="1:2" ht="15.75" thickBot="1" x14ac:dyDescent="0.3">
      <c r="A159" s="68" t="s">
        <v>207</v>
      </c>
      <c r="B159" s="15" t="s">
        <v>40</v>
      </c>
    </row>
    <row r="160" spans="1:2" ht="15.75" thickBot="1" x14ac:dyDescent="0.3">
      <c r="A160" s="68" t="s">
        <v>208</v>
      </c>
      <c r="B160" s="15" t="s">
        <v>40</v>
      </c>
    </row>
    <row r="161" spans="1:2" ht="15.75" thickBot="1" x14ac:dyDescent="0.3">
      <c r="A161" s="68" t="s">
        <v>209</v>
      </c>
      <c r="B161" s="15" t="s">
        <v>40</v>
      </c>
    </row>
    <row r="162" spans="1:2" ht="15.75" thickBot="1" x14ac:dyDescent="0.3">
      <c r="A162" s="68" t="s">
        <v>210</v>
      </c>
      <c r="B162" s="15" t="s">
        <v>40</v>
      </c>
    </row>
    <row r="163" spans="1:2" ht="15.75" thickBot="1" x14ac:dyDescent="0.3">
      <c r="A163" s="67" t="s">
        <v>211</v>
      </c>
      <c r="B163" s="15" t="s">
        <v>40</v>
      </c>
    </row>
    <row r="164" spans="1:2" ht="15.75" thickBot="1" x14ac:dyDescent="0.3">
      <c r="A164" s="68" t="s">
        <v>212</v>
      </c>
      <c r="B164" s="15" t="s">
        <v>40</v>
      </c>
    </row>
    <row r="165" spans="1:2" ht="15.75" thickBot="1" x14ac:dyDescent="0.3">
      <c r="A165" s="5" t="s">
        <v>21</v>
      </c>
      <c r="B165" s="17"/>
    </row>
    <row r="166" spans="1:2" s="69" customFormat="1" ht="15.75" thickBot="1" x14ac:dyDescent="0.3">
      <c r="A166" s="67" t="s">
        <v>213</v>
      </c>
      <c r="B166" s="15" t="s">
        <v>40</v>
      </c>
    </row>
    <row r="167" spans="1:2" s="69" customFormat="1" ht="15.75" thickBot="1" x14ac:dyDescent="0.3">
      <c r="A167" s="68" t="s">
        <v>214</v>
      </c>
      <c r="B167" s="15" t="s">
        <v>40</v>
      </c>
    </row>
    <row r="168" spans="1:2" s="69" customFormat="1" ht="15.75" thickBot="1" x14ac:dyDescent="0.3">
      <c r="A168" s="68" t="s">
        <v>215</v>
      </c>
      <c r="B168" s="15" t="s">
        <v>40</v>
      </c>
    </row>
    <row r="169" spans="1:2" s="69" customFormat="1" ht="15.75" thickBot="1" x14ac:dyDescent="0.3">
      <c r="A169" s="68" t="s">
        <v>216</v>
      </c>
      <c r="B169" s="15" t="s">
        <v>40</v>
      </c>
    </row>
    <row r="170" spans="1:2" s="69" customFormat="1" ht="15.75" thickBot="1" x14ac:dyDescent="0.3">
      <c r="A170" s="68" t="s">
        <v>217</v>
      </c>
      <c r="B170" s="15" t="s">
        <v>40</v>
      </c>
    </row>
    <row r="171" spans="1:2" s="69" customFormat="1" ht="15.75" thickBot="1" x14ac:dyDescent="0.3">
      <c r="A171" s="68" t="s">
        <v>218</v>
      </c>
      <c r="B171" s="15" t="s">
        <v>40</v>
      </c>
    </row>
    <row r="172" spans="1:2" s="69" customFormat="1" ht="15.75" thickBot="1" x14ac:dyDescent="0.3">
      <c r="A172" s="68" t="s">
        <v>219</v>
      </c>
      <c r="B172" s="15" t="s">
        <v>40</v>
      </c>
    </row>
    <row r="173" spans="1:2" s="69" customFormat="1" ht="15.75" thickBot="1" x14ac:dyDescent="0.3">
      <c r="A173" s="68" t="s">
        <v>220</v>
      </c>
      <c r="B173" s="15" t="s">
        <v>40</v>
      </c>
    </row>
    <row r="174" spans="1:2" s="69" customFormat="1" ht="15.75" thickBot="1" x14ac:dyDescent="0.3">
      <c r="A174" s="68" t="s">
        <v>221</v>
      </c>
      <c r="B174" s="15" t="s">
        <v>40</v>
      </c>
    </row>
    <row r="175" spans="1:2" s="69" customFormat="1" ht="15.75" thickBot="1" x14ac:dyDescent="0.3">
      <c r="A175" s="68" t="s">
        <v>222</v>
      </c>
      <c r="B175" s="15" t="s">
        <v>40</v>
      </c>
    </row>
    <row r="176" spans="1:2" s="69" customFormat="1" ht="15.75" thickBot="1" x14ac:dyDescent="0.3">
      <c r="A176" s="68" t="s">
        <v>195</v>
      </c>
      <c r="B176" s="15" t="s">
        <v>40</v>
      </c>
    </row>
    <row r="177" spans="1:2" s="69" customFormat="1" ht="15.75" thickBot="1" x14ac:dyDescent="0.3">
      <c r="A177" s="68" t="s">
        <v>223</v>
      </c>
      <c r="B177" s="15" t="s">
        <v>40</v>
      </c>
    </row>
    <row r="178" spans="1:2" s="69" customFormat="1" ht="15.75" thickBot="1" x14ac:dyDescent="0.3">
      <c r="A178" s="68" t="s">
        <v>224</v>
      </c>
      <c r="B178" s="15" t="s">
        <v>40</v>
      </c>
    </row>
    <row r="179" spans="1:2" ht="15.75" thickBot="1" x14ac:dyDescent="0.3">
      <c r="A179" s="12" t="s">
        <v>22</v>
      </c>
      <c r="B179" s="18"/>
    </row>
    <row r="180" spans="1:2" ht="15.75" thickBot="1" x14ac:dyDescent="0.3">
      <c r="A180" s="5" t="s">
        <v>23</v>
      </c>
      <c r="B180" s="17"/>
    </row>
    <row r="181" spans="1:2" ht="15.75" thickBot="1" x14ac:dyDescent="0.3">
      <c r="A181" s="3" t="s">
        <v>225</v>
      </c>
      <c r="B181" s="15" t="s">
        <v>40</v>
      </c>
    </row>
    <row r="182" spans="1:2" ht="15.75" thickBot="1" x14ac:dyDescent="0.3">
      <c r="A182" s="3" t="s">
        <v>226</v>
      </c>
      <c r="B182" s="15" t="s">
        <v>40</v>
      </c>
    </row>
    <row r="183" spans="1:2" ht="15.75" thickBot="1" x14ac:dyDescent="0.3">
      <c r="A183" s="5" t="s">
        <v>24</v>
      </c>
      <c r="B183" s="17"/>
    </row>
    <row r="184" spans="1:2" ht="15.75" thickBot="1" x14ac:dyDescent="0.3">
      <c r="A184" s="13" t="s">
        <v>25</v>
      </c>
      <c r="B184" s="16"/>
    </row>
    <row r="185" spans="1:2" ht="15.75" thickBot="1" x14ac:dyDescent="0.3">
      <c r="A185" s="3" t="s">
        <v>227</v>
      </c>
      <c r="B185" s="15" t="s">
        <v>40</v>
      </c>
    </row>
    <row r="186" spans="1:2" ht="15.75" thickBot="1" x14ac:dyDescent="0.3">
      <c r="A186" s="3" t="s">
        <v>228</v>
      </c>
      <c r="B186" s="15" t="s">
        <v>40</v>
      </c>
    </row>
    <row r="187" spans="1:2" ht="15.75" thickBot="1" x14ac:dyDescent="0.3">
      <c r="A187" s="3" t="s">
        <v>229</v>
      </c>
      <c r="B187" s="15" t="s">
        <v>40</v>
      </c>
    </row>
    <row r="188" spans="1:2" ht="15.75" thickBot="1" x14ac:dyDescent="0.3">
      <c r="A188" s="3" t="s">
        <v>230</v>
      </c>
      <c r="B188" s="15" t="s">
        <v>40</v>
      </c>
    </row>
    <row r="189" spans="1:2" ht="15.75" thickBot="1" x14ac:dyDescent="0.3">
      <c r="A189" s="3" t="s">
        <v>231</v>
      </c>
      <c r="B189" s="15" t="s">
        <v>40</v>
      </c>
    </row>
    <row r="190" spans="1:2" ht="15.75" thickBot="1" x14ac:dyDescent="0.3">
      <c r="A190" s="13" t="s">
        <v>26</v>
      </c>
      <c r="B190" s="16"/>
    </row>
    <row r="191" spans="1:2" ht="15.75" thickBot="1" x14ac:dyDescent="0.3">
      <c r="A191" s="3" t="s">
        <v>232</v>
      </c>
      <c r="B191" s="15" t="s">
        <v>40</v>
      </c>
    </row>
    <row r="192" spans="1:2" ht="15.75" thickBot="1" x14ac:dyDescent="0.3">
      <c r="A192" s="3" t="s">
        <v>233</v>
      </c>
      <c r="B192" s="15" t="s">
        <v>40</v>
      </c>
    </row>
    <row r="193" spans="1:2" ht="15.75" thickBot="1" x14ac:dyDescent="0.3">
      <c r="A193" s="3" t="s">
        <v>234</v>
      </c>
      <c r="B193" s="15" t="s">
        <v>40</v>
      </c>
    </row>
    <row r="194" spans="1:2" ht="15.75" thickBot="1" x14ac:dyDescent="0.3">
      <c r="A194" s="3" t="s">
        <v>235</v>
      </c>
      <c r="B194" s="15" t="s">
        <v>40</v>
      </c>
    </row>
    <row r="195" spans="1:2" ht="15.75" thickBot="1" x14ac:dyDescent="0.3">
      <c r="A195" s="3" t="s">
        <v>236</v>
      </c>
      <c r="B195" s="15" t="s">
        <v>40</v>
      </c>
    </row>
    <row r="196" spans="1:2" ht="15.75" thickBot="1" x14ac:dyDescent="0.3">
      <c r="A196" s="3" t="s">
        <v>237</v>
      </c>
      <c r="B196" s="15" t="s">
        <v>40</v>
      </c>
    </row>
    <row r="197" spans="1:2" ht="15.75" thickBot="1" x14ac:dyDescent="0.3">
      <c r="A197" s="3" t="s">
        <v>238</v>
      </c>
      <c r="B197" s="15" t="s">
        <v>40</v>
      </c>
    </row>
    <row r="198" spans="1:2" ht="15.75" thickBot="1" x14ac:dyDescent="0.3">
      <c r="A198" s="13" t="s">
        <v>27</v>
      </c>
      <c r="B198" s="16"/>
    </row>
    <row r="199" spans="1:2" ht="15.75" thickBot="1" x14ac:dyDescent="0.3">
      <c r="A199" s="67" t="s">
        <v>239</v>
      </c>
      <c r="B199" s="15" t="s">
        <v>40</v>
      </c>
    </row>
    <row r="200" spans="1:2" ht="15.75" thickBot="1" x14ac:dyDescent="0.3">
      <c r="A200" s="68" t="s">
        <v>240</v>
      </c>
      <c r="B200" s="15" t="s">
        <v>40</v>
      </c>
    </row>
    <row r="201" spans="1:2" ht="15.75" thickBot="1" x14ac:dyDescent="0.3">
      <c r="A201" s="68" t="s">
        <v>241</v>
      </c>
      <c r="B201" s="15" t="s">
        <v>40</v>
      </c>
    </row>
    <row r="202" spans="1:2" ht="15.75" thickBot="1" x14ac:dyDescent="0.3">
      <c r="A202" s="67" t="s">
        <v>242</v>
      </c>
      <c r="B202" s="15" t="s">
        <v>40</v>
      </c>
    </row>
    <row r="203" spans="1:2" ht="15.75" thickBot="1" x14ac:dyDescent="0.3">
      <c r="A203" s="68" t="s">
        <v>243</v>
      </c>
      <c r="B203" s="15" t="s">
        <v>40</v>
      </c>
    </row>
    <row r="204" spans="1:2" ht="15.75" thickBot="1" x14ac:dyDescent="0.3">
      <c r="A204" s="68" t="s">
        <v>244</v>
      </c>
      <c r="B204" s="15" t="s">
        <v>40</v>
      </c>
    </row>
    <row r="205" spans="1:2" ht="15.75" thickBot="1" x14ac:dyDescent="0.3">
      <c r="A205" s="13" t="s">
        <v>28</v>
      </c>
      <c r="B205" s="16"/>
    </row>
    <row r="206" spans="1:2" ht="15.75" thickBot="1" x14ac:dyDescent="0.3">
      <c r="A206" s="67" t="s">
        <v>245</v>
      </c>
      <c r="B206" s="15" t="s">
        <v>40</v>
      </c>
    </row>
    <row r="207" spans="1:2" ht="15.75" thickBot="1" x14ac:dyDescent="0.3">
      <c r="A207" s="68" t="s">
        <v>246</v>
      </c>
      <c r="B207" s="15" t="s">
        <v>40</v>
      </c>
    </row>
    <row r="208" spans="1:2" ht="15.75" thickBot="1" x14ac:dyDescent="0.3">
      <c r="A208" s="68" t="s">
        <v>247</v>
      </c>
      <c r="B208" s="15" t="s">
        <v>40</v>
      </c>
    </row>
    <row r="209" spans="1:2" ht="15.75" thickBot="1" x14ac:dyDescent="0.3">
      <c r="A209" s="68" t="s">
        <v>248</v>
      </c>
      <c r="B209" s="15" t="s">
        <v>40</v>
      </c>
    </row>
    <row r="210" spans="1:2" ht="15.75" thickBot="1" x14ac:dyDescent="0.3">
      <c r="A210" s="68" t="s">
        <v>249</v>
      </c>
      <c r="B210" s="15" t="s">
        <v>40</v>
      </c>
    </row>
    <row r="211" spans="1:2" ht="15.75" thickBot="1" x14ac:dyDescent="0.3">
      <c r="A211" s="68" t="s">
        <v>250</v>
      </c>
      <c r="B211" s="15" t="s">
        <v>40</v>
      </c>
    </row>
    <row r="212" spans="1:2" ht="15.75" thickBot="1" x14ac:dyDescent="0.3">
      <c r="A212" s="68" t="s">
        <v>251</v>
      </c>
      <c r="B212" s="15" t="s">
        <v>40</v>
      </c>
    </row>
    <row r="213" spans="1:2" ht="15.75" thickBot="1" x14ac:dyDescent="0.3">
      <c r="A213" s="68" t="s">
        <v>252</v>
      </c>
      <c r="B213" s="15" t="s">
        <v>40</v>
      </c>
    </row>
    <row r="214" spans="1:2" ht="15.75" thickBot="1" x14ac:dyDescent="0.3">
      <c r="A214" s="68" t="s">
        <v>253</v>
      </c>
      <c r="B214" s="15" t="s">
        <v>40</v>
      </c>
    </row>
    <row r="215" spans="1:2" ht="15.75" thickBot="1" x14ac:dyDescent="0.3">
      <c r="A215" s="68" t="s">
        <v>254</v>
      </c>
      <c r="B215" s="15" t="s">
        <v>40</v>
      </c>
    </row>
    <row r="216" spans="1:2" ht="15.75" thickBot="1" x14ac:dyDescent="0.3">
      <c r="A216" s="68" t="s">
        <v>255</v>
      </c>
      <c r="B216" s="15" t="s">
        <v>40</v>
      </c>
    </row>
    <row r="217" spans="1:2" ht="15.75" thickBot="1" x14ac:dyDescent="0.3">
      <c r="A217" s="13" t="s">
        <v>256</v>
      </c>
      <c r="B217" s="16" t="s">
        <v>40</v>
      </c>
    </row>
    <row r="218" spans="1:2" ht="15.75" thickBot="1" x14ac:dyDescent="0.3">
      <c r="A218" s="5" t="s">
        <v>29</v>
      </c>
      <c r="B218" s="17"/>
    </row>
    <row r="219" spans="1:2" ht="15.75" thickBot="1" x14ac:dyDescent="0.3">
      <c r="A219" s="67" t="s">
        <v>257</v>
      </c>
      <c r="B219" s="15" t="s">
        <v>40</v>
      </c>
    </row>
    <row r="220" spans="1:2" ht="15.75" thickBot="1" x14ac:dyDescent="0.3">
      <c r="A220" s="68" t="s">
        <v>258</v>
      </c>
      <c r="B220" s="15" t="s">
        <v>40</v>
      </c>
    </row>
    <row r="221" spans="1:2" ht="15.75" thickBot="1" x14ac:dyDescent="0.3">
      <c r="A221" s="68" t="s">
        <v>259</v>
      </c>
      <c r="B221" s="15" t="s">
        <v>40</v>
      </c>
    </row>
    <row r="222" spans="1:2" ht="15.75" thickBot="1" x14ac:dyDescent="0.3">
      <c r="A222" s="68" t="s">
        <v>260</v>
      </c>
      <c r="B222" s="15" t="s">
        <v>40</v>
      </c>
    </row>
    <row r="223" spans="1:2" ht="15.75" thickBot="1" x14ac:dyDescent="0.3">
      <c r="A223" s="68" t="s">
        <v>261</v>
      </c>
      <c r="B223" s="15" t="s">
        <v>40</v>
      </c>
    </row>
    <row r="224" spans="1:2" ht="15.75" thickBot="1" x14ac:dyDescent="0.3">
      <c r="A224" s="68" t="s">
        <v>262</v>
      </c>
      <c r="B224" s="15" t="s">
        <v>40</v>
      </c>
    </row>
    <row r="225" spans="1:2" ht="15.75" thickBot="1" x14ac:dyDescent="0.3">
      <c r="A225" s="68" t="s">
        <v>263</v>
      </c>
      <c r="B225" s="15" t="s">
        <v>40</v>
      </c>
    </row>
    <row r="226" spans="1:2" ht="15.75" thickBot="1" x14ac:dyDescent="0.3">
      <c r="A226" s="68" t="s">
        <v>264</v>
      </c>
      <c r="B226" s="15" t="s">
        <v>40</v>
      </c>
    </row>
    <row r="227" spans="1:2" ht="15.75" thickBot="1" x14ac:dyDescent="0.3">
      <c r="A227" s="68" t="s">
        <v>265</v>
      </c>
      <c r="B227" s="15" t="s">
        <v>40</v>
      </c>
    </row>
    <row r="228" spans="1:2" ht="15.75" thickBot="1" x14ac:dyDescent="0.3">
      <c r="A228" s="68" t="s">
        <v>266</v>
      </c>
      <c r="B228" s="15" t="s">
        <v>40</v>
      </c>
    </row>
    <row r="229" spans="1:2" ht="15.75" thickBot="1" x14ac:dyDescent="0.3">
      <c r="A229" s="68" t="s">
        <v>267</v>
      </c>
      <c r="B229" s="15" t="s">
        <v>40</v>
      </c>
    </row>
    <row r="230" spans="1:2" ht="15.75" thickBot="1" x14ac:dyDescent="0.3">
      <c r="A230" s="67" t="s">
        <v>268</v>
      </c>
      <c r="B230" s="15" t="s">
        <v>40</v>
      </c>
    </row>
    <row r="231" spans="1:2" ht="15.75" thickBot="1" x14ac:dyDescent="0.3">
      <c r="A231" s="68" t="s">
        <v>269</v>
      </c>
      <c r="B231" s="15" t="s">
        <v>40</v>
      </c>
    </row>
    <row r="232" spans="1:2" ht="15.75" thickBot="1" x14ac:dyDescent="0.3">
      <c r="A232" s="68" t="s">
        <v>270</v>
      </c>
      <c r="B232" s="15" t="s">
        <v>40</v>
      </c>
    </row>
    <row r="233" spans="1:2" ht="15.75" thickBot="1" x14ac:dyDescent="0.3">
      <c r="A233" s="68" t="s">
        <v>271</v>
      </c>
      <c r="B233" s="15" t="s">
        <v>40</v>
      </c>
    </row>
    <row r="234" spans="1:2" ht="15.75" thickBot="1" x14ac:dyDescent="0.3">
      <c r="A234" s="68" t="s">
        <v>272</v>
      </c>
      <c r="B234" s="15" t="s">
        <v>40</v>
      </c>
    </row>
    <row r="235" spans="1:2" ht="15.75" thickBot="1" x14ac:dyDescent="0.3">
      <c r="A235" s="68" t="s">
        <v>273</v>
      </c>
      <c r="B235" s="15" t="s">
        <v>40</v>
      </c>
    </row>
    <row r="236" spans="1:2" ht="15.75" thickBot="1" x14ac:dyDescent="0.3">
      <c r="A236" s="68" t="s">
        <v>274</v>
      </c>
      <c r="B236" s="15" t="s">
        <v>40</v>
      </c>
    </row>
    <row r="237" spans="1:2" ht="15.75" thickBot="1" x14ac:dyDescent="0.3">
      <c r="A237" s="68" t="s">
        <v>275</v>
      </c>
      <c r="B237" s="15" t="s">
        <v>40</v>
      </c>
    </row>
    <row r="238" spans="1:2" ht="15.75" thickBot="1" x14ac:dyDescent="0.3">
      <c r="A238" s="68" t="s">
        <v>276</v>
      </c>
      <c r="B238" s="15" t="s">
        <v>40</v>
      </c>
    </row>
    <row r="239" spans="1:2" ht="15.75" thickBot="1" x14ac:dyDescent="0.3">
      <c r="A239" s="68" t="s">
        <v>277</v>
      </c>
      <c r="B239" s="15" t="s">
        <v>40</v>
      </c>
    </row>
    <row r="240" spans="1:2" ht="15.75" thickBot="1" x14ac:dyDescent="0.3">
      <c r="A240" s="68" t="s">
        <v>278</v>
      </c>
      <c r="B240" s="15" t="s">
        <v>40</v>
      </c>
    </row>
    <row r="241" spans="1:2" ht="15.75" thickBot="1" x14ac:dyDescent="0.3">
      <c r="A241" s="68" t="s">
        <v>279</v>
      </c>
      <c r="B241" s="15" t="s">
        <v>40</v>
      </c>
    </row>
    <row r="242" spans="1:2" ht="15.75" thickBot="1" x14ac:dyDescent="0.3">
      <c r="A242" s="68" t="s">
        <v>280</v>
      </c>
      <c r="B242" s="15" t="s">
        <v>40</v>
      </c>
    </row>
    <row r="243" spans="1:2" ht="15.75" thickBot="1" x14ac:dyDescent="0.3">
      <c r="A243" s="5" t="s">
        <v>30</v>
      </c>
      <c r="B243" s="17"/>
    </row>
    <row r="244" spans="1:2" ht="15.75" thickBot="1" x14ac:dyDescent="0.3">
      <c r="A244" s="67" t="s">
        <v>281</v>
      </c>
      <c r="B244" s="15" t="s">
        <v>40</v>
      </c>
    </row>
    <row r="245" spans="1:2" ht="15.75" thickBot="1" x14ac:dyDescent="0.3">
      <c r="A245" s="68" t="s">
        <v>282</v>
      </c>
      <c r="B245" s="15" t="s">
        <v>40</v>
      </c>
    </row>
    <row r="246" spans="1:2" ht="15.75" thickBot="1" x14ac:dyDescent="0.3">
      <c r="A246" s="68" t="s">
        <v>283</v>
      </c>
      <c r="B246" s="15" t="s">
        <v>40</v>
      </c>
    </row>
    <row r="247" spans="1:2" ht="15.75" thickBot="1" x14ac:dyDescent="0.3">
      <c r="A247" s="68" t="s">
        <v>284</v>
      </c>
      <c r="B247" s="15" t="s">
        <v>40</v>
      </c>
    </row>
    <row r="248" spans="1:2" ht="15.75" thickBot="1" x14ac:dyDescent="0.3">
      <c r="A248" s="5" t="s">
        <v>41</v>
      </c>
      <c r="B248" s="17"/>
    </row>
    <row r="249" spans="1:2" ht="15.75" thickBot="1" x14ac:dyDescent="0.3">
      <c r="A249" s="67" t="s">
        <v>285</v>
      </c>
      <c r="B249" s="15" t="s">
        <v>40</v>
      </c>
    </row>
    <row r="250" spans="1:2" ht="15.75" thickBot="1" x14ac:dyDescent="0.3">
      <c r="A250" s="68" t="s">
        <v>286</v>
      </c>
      <c r="B250" s="15" t="s">
        <v>40</v>
      </c>
    </row>
    <row r="251" spans="1:2" ht="15.75" thickBot="1" x14ac:dyDescent="0.3">
      <c r="A251" s="68" t="s">
        <v>287</v>
      </c>
      <c r="B251" s="15" t="s">
        <v>40</v>
      </c>
    </row>
    <row r="252" spans="1:2" ht="15.75" thickBot="1" x14ac:dyDescent="0.3">
      <c r="A252" s="68" t="s">
        <v>288</v>
      </c>
      <c r="B252" s="15" t="s">
        <v>40</v>
      </c>
    </row>
    <row r="253" spans="1:2" ht="15.75" thickBot="1" x14ac:dyDescent="0.3">
      <c r="A253" s="68" t="s">
        <v>289</v>
      </c>
      <c r="B253" s="15" t="s">
        <v>40</v>
      </c>
    </row>
    <row r="254" spans="1:2" ht="15.75" thickBot="1" x14ac:dyDescent="0.3">
      <c r="A254" s="72" t="s">
        <v>290</v>
      </c>
      <c r="B254" s="15" t="s">
        <v>40</v>
      </c>
    </row>
    <row r="255" spans="1:2" ht="15.75" thickBot="1" x14ac:dyDescent="0.3">
      <c r="A255" s="73" t="s">
        <v>291</v>
      </c>
      <c r="B255" s="15" t="s">
        <v>40</v>
      </c>
    </row>
    <row r="256" spans="1:2" ht="15.75" thickBot="1" x14ac:dyDescent="0.3">
      <c r="A256" s="73" t="s">
        <v>292</v>
      </c>
      <c r="B256" s="15" t="s">
        <v>40</v>
      </c>
    </row>
    <row r="257" spans="1:2" ht="15.75" thickBot="1" x14ac:dyDescent="0.3">
      <c r="A257" s="73" t="s">
        <v>293</v>
      </c>
      <c r="B257" s="15" t="s">
        <v>40</v>
      </c>
    </row>
    <row r="258" spans="1:2" ht="15.75" thickBot="1" x14ac:dyDescent="0.3">
      <c r="A258" s="73" t="s">
        <v>294</v>
      </c>
      <c r="B258" s="15" t="s">
        <v>40</v>
      </c>
    </row>
    <row r="259" spans="1:2" ht="15.75" thickBot="1" x14ac:dyDescent="0.3">
      <c r="A259" s="73" t="s">
        <v>295</v>
      </c>
      <c r="B259" s="15" t="s">
        <v>40</v>
      </c>
    </row>
    <row r="260" spans="1:2" ht="15.75" thickBot="1" x14ac:dyDescent="0.3">
      <c r="A260" s="73" t="s">
        <v>296</v>
      </c>
      <c r="B260" s="15" t="s">
        <v>40</v>
      </c>
    </row>
    <row r="261" spans="1:2" ht="15.75" thickBot="1" x14ac:dyDescent="0.3">
      <c r="A261" s="73" t="s">
        <v>297</v>
      </c>
      <c r="B261" s="15" t="s">
        <v>40</v>
      </c>
    </row>
    <row r="262" spans="1:2" ht="15.75" thickBot="1" x14ac:dyDescent="0.3">
      <c r="A262" s="73" t="s">
        <v>298</v>
      </c>
      <c r="B262" s="15" t="s">
        <v>40</v>
      </c>
    </row>
    <row r="263" spans="1:2" ht="15.75" thickBot="1" x14ac:dyDescent="0.3">
      <c r="A263" s="73" t="s">
        <v>299</v>
      </c>
      <c r="B263" s="15" t="s">
        <v>40</v>
      </c>
    </row>
    <row r="264" spans="1:2" ht="15.75" thickBot="1" x14ac:dyDescent="0.3">
      <c r="A264" s="73" t="s">
        <v>300</v>
      </c>
      <c r="B264" s="15" t="s">
        <v>40</v>
      </c>
    </row>
    <row r="265" spans="1:2" ht="15.75" thickBot="1" x14ac:dyDescent="0.3">
      <c r="A265" s="73" t="s">
        <v>301</v>
      </c>
      <c r="B265" s="15" t="s">
        <v>40</v>
      </c>
    </row>
    <row r="266" spans="1:2" ht="15.75" thickBot="1" x14ac:dyDescent="0.3">
      <c r="A266" s="73" t="s">
        <v>302</v>
      </c>
      <c r="B266" s="15" t="s">
        <v>40</v>
      </c>
    </row>
    <row r="267" spans="1:2" ht="30.75" thickBot="1" x14ac:dyDescent="0.3">
      <c r="A267" s="7" t="s">
        <v>303</v>
      </c>
      <c r="B267" s="19" t="s">
        <v>40</v>
      </c>
    </row>
    <row r="268" spans="1:2" ht="15.75" thickBot="1" x14ac:dyDescent="0.3">
      <c r="A268" s="5" t="s">
        <v>304</v>
      </c>
      <c r="B268" s="74" t="s">
        <v>42</v>
      </c>
    </row>
    <row r="269" spans="1:2" ht="15.75" thickBot="1" x14ac:dyDescent="0.3">
      <c r="A269" s="12" t="s">
        <v>31</v>
      </c>
      <c r="B269" s="20"/>
    </row>
    <row r="270" spans="1:2" ht="15.75" thickBot="1" x14ac:dyDescent="0.3">
      <c r="A270" s="72" t="s">
        <v>305</v>
      </c>
      <c r="B270" s="15" t="s">
        <v>42</v>
      </c>
    </row>
    <row r="271" spans="1:2" ht="15.75" thickBot="1" x14ac:dyDescent="0.3">
      <c r="A271" s="73" t="s">
        <v>306</v>
      </c>
      <c r="B271" s="15" t="s">
        <v>42</v>
      </c>
    </row>
    <row r="272" spans="1:2" ht="15.75" thickBot="1" x14ac:dyDescent="0.3">
      <c r="A272" s="4" t="s">
        <v>307</v>
      </c>
      <c r="B272" s="15" t="s">
        <v>42</v>
      </c>
    </row>
    <row r="273" spans="1:2" ht="15.75" thickBot="1" x14ac:dyDescent="0.3">
      <c r="A273" s="75" t="s">
        <v>32</v>
      </c>
      <c r="B273" s="15"/>
    </row>
    <row r="274" spans="1:2" ht="26.25" thickBot="1" x14ac:dyDescent="0.3">
      <c r="A274" s="9" t="s">
        <v>33</v>
      </c>
      <c r="B274" s="15" t="s">
        <v>40</v>
      </c>
    </row>
    <row r="275" spans="1:2" ht="15.75" thickBot="1" x14ac:dyDescent="0.3">
      <c r="A275" s="12" t="s">
        <v>308</v>
      </c>
      <c r="B275" s="15" t="s">
        <v>40</v>
      </c>
    </row>
  </sheetData>
  <sheetProtection password="B320" sheet="1" objects="1" scenarios="1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&amp;L&amp;G&amp;C&amp;G&amp;R&amp;G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76"/>
    <col min="2" max="2" width="47.5703125" style="76" customWidth="1"/>
    <col min="3" max="3" width="22.28515625" style="76" customWidth="1"/>
    <col min="4" max="4" width="16.140625" style="76" customWidth="1"/>
    <col min="5" max="5" width="15.5703125" style="76" customWidth="1"/>
    <col min="6" max="9" width="9.140625" style="76"/>
    <col min="10" max="10" width="10.5703125" style="76" customWidth="1"/>
    <col min="11" max="16384" width="9.140625" style="76"/>
  </cols>
  <sheetData>
    <row r="1" spans="1:10" ht="15.75" thickBot="1" x14ac:dyDescent="0.3"/>
    <row r="2" spans="1:10" x14ac:dyDescent="0.25">
      <c r="A2" s="204" t="s">
        <v>326</v>
      </c>
      <c r="B2" s="205"/>
      <c r="C2" s="205"/>
      <c r="D2" s="205"/>
      <c r="E2" s="205"/>
      <c r="F2" s="205"/>
      <c r="G2" s="205"/>
      <c r="H2" s="205"/>
      <c r="I2" s="205"/>
      <c r="J2" s="206"/>
    </row>
    <row r="3" spans="1:10" ht="114.75" x14ac:dyDescent="0.25">
      <c r="A3" s="81" t="s">
        <v>309</v>
      </c>
      <c r="B3" s="82" t="s">
        <v>325</v>
      </c>
      <c r="C3" s="83" t="s">
        <v>310</v>
      </c>
      <c r="D3" s="83" t="s">
        <v>311</v>
      </c>
      <c r="E3" s="83" t="s">
        <v>312</v>
      </c>
      <c r="F3" s="83" t="s">
        <v>313</v>
      </c>
      <c r="G3" s="83" t="s">
        <v>314</v>
      </c>
      <c r="H3" s="83" t="s">
        <v>315</v>
      </c>
      <c r="I3" s="83" t="s">
        <v>316</v>
      </c>
      <c r="J3" s="84" t="s">
        <v>317</v>
      </c>
    </row>
    <row r="4" spans="1:10" x14ac:dyDescent="0.25">
      <c r="A4" s="81">
        <v>1</v>
      </c>
      <c r="B4" s="85">
        <v>2</v>
      </c>
      <c r="C4" s="83">
        <v>3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4">
        <v>10</v>
      </c>
    </row>
    <row r="5" spans="1:10" ht="51" x14ac:dyDescent="0.25">
      <c r="A5" s="81" t="s">
        <v>318</v>
      </c>
      <c r="B5" s="86" t="s">
        <v>328</v>
      </c>
      <c r="C5" s="100"/>
      <c r="D5" s="101"/>
      <c r="E5" s="101"/>
      <c r="F5" s="101"/>
      <c r="G5" s="101"/>
      <c r="H5" s="101"/>
      <c r="I5" s="101"/>
      <c r="J5" s="102"/>
    </row>
    <row r="6" spans="1:10" ht="37.5" customHeight="1" x14ac:dyDescent="0.25">
      <c r="A6" s="81" t="s">
        <v>319</v>
      </c>
      <c r="B6" s="89" t="s">
        <v>320</v>
      </c>
      <c r="C6" s="90">
        <v>1</v>
      </c>
      <c r="D6" s="87">
        <v>0.6</v>
      </c>
      <c r="E6" s="87">
        <v>0.4</v>
      </c>
      <c r="F6" s="87">
        <v>0.15</v>
      </c>
      <c r="G6" s="87">
        <v>0.5</v>
      </c>
      <c r="H6" s="87">
        <v>0.3</v>
      </c>
      <c r="I6" s="87">
        <v>1.4E-2</v>
      </c>
      <c r="J6" s="88">
        <v>0.03</v>
      </c>
    </row>
    <row r="7" spans="1:10" ht="37.5" customHeight="1" x14ac:dyDescent="0.25">
      <c r="A7" s="81" t="s">
        <v>321</v>
      </c>
      <c r="B7" s="91" t="s">
        <v>322</v>
      </c>
      <c r="C7" s="92">
        <f t="shared" ref="C7:J7" si="0">C5*C6</f>
        <v>0</v>
      </c>
      <c r="D7" s="92">
        <f t="shared" si="0"/>
        <v>0</v>
      </c>
      <c r="E7" s="92">
        <f t="shared" si="0"/>
        <v>0</v>
      </c>
      <c r="F7" s="92">
        <f t="shared" si="0"/>
        <v>0</v>
      </c>
      <c r="G7" s="92">
        <f t="shared" si="0"/>
        <v>0</v>
      </c>
      <c r="H7" s="92">
        <f t="shared" si="0"/>
        <v>0</v>
      </c>
      <c r="I7" s="92">
        <f t="shared" si="0"/>
        <v>0</v>
      </c>
      <c r="J7" s="93">
        <f t="shared" si="0"/>
        <v>0</v>
      </c>
    </row>
    <row r="8" spans="1:10" ht="27" thickBot="1" x14ac:dyDescent="0.3">
      <c r="A8" s="81" t="s">
        <v>323</v>
      </c>
      <c r="B8" s="89" t="s">
        <v>327</v>
      </c>
      <c r="C8" s="94">
        <f>C7*10</f>
        <v>0</v>
      </c>
      <c r="D8" s="95">
        <f t="shared" ref="D8:J8" si="1">D7*10</f>
        <v>0</v>
      </c>
      <c r="E8" s="95">
        <f t="shared" si="1"/>
        <v>0</v>
      </c>
      <c r="F8" s="95">
        <f t="shared" si="1"/>
        <v>0</v>
      </c>
      <c r="G8" s="95">
        <f t="shared" si="1"/>
        <v>0</v>
      </c>
      <c r="H8" s="95">
        <f t="shared" si="1"/>
        <v>0</v>
      </c>
      <c r="I8" s="95">
        <f t="shared" si="1"/>
        <v>0</v>
      </c>
      <c r="J8" s="96">
        <f t="shared" si="1"/>
        <v>0</v>
      </c>
    </row>
    <row r="9" spans="1:10" ht="27" thickBot="1" x14ac:dyDescent="0.3">
      <c r="A9" s="97" t="s">
        <v>324</v>
      </c>
      <c r="B9" s="98" t="s">
        <v>329</v>
      </c>
      <c r="C9" s="99">
        <f>SUM(C8:J8)</f>
        <v>0</v>
      </c>
      <c r="D9" s="77"/>
      <c r="E9" s="77"/>
      <c r="F9" s="77"/>
      <c r="G9" s="77"/>
      <c r="H9" s="77"/>
      <c r="I9" s="77"/>
      <c r="J9" s="78"/>
    </row>
    <row r="10" spans="1:10" ht="15.75" thickBot="1" x14ac:dyDescent="0.3"/>
    <row r="11" spans="1:10" x14ac:dyDescent="0.25">
      <c r="B11" s="207" t="s">
        <v>330</v>
      </c>
      <c r="C11" s="208"/>
    </row>
    <row r="12" spans="1:10" x14ac:dyDescent="0.25">
      <c r="B12" s="209"/>
      <c r="C12" s="210"/>
    </row>
    <row r="13" spans="1:10" ht="138.75" customHeight="1" thickBot="1" x14ac:dyDescent="0.3">
      <c r="B13" s="211"/>
      <c r="C13" s="212"/>
    </row>
  </sheetData>
  <sheetProtection password="C58C" sheet="1"/>
  <mergeCells count="2">
    <mergeCell ref="A2:J2"/>
    <mergeCell ref="B11:C13"/>
  </mergeCells>
  <dataValidations count="1">
    <dataValidation allowBlank="1" showInputMessage="1" sqref="B3:C7 D7:J7"/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Изчисление капацитет</vt:lpstr>
      <vt:lpstr>Смесени</vt:lpstr>
      <vt:lpstr>Списък култури</vt:lpstr>
      <vt:lpstr>Категории животни и ЖЕ</vt:lpstr>
      <vt:lpstr>'Изчисление капацитет'!Print_Area</vt:lpstr>
      <vt:lpstr>'Категории животни и ЖЕ'!Print_Area</vt:lpstr>
      <vt:lpstr>Смесени!Print_Area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2025-10-15T14:13:50Z</dcterms:modified>
</cp:coreProperties>
</file>